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8_{2AA206FA-B230-476A-96E6-70A2B751EC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udžeto pagrindimas" sheetId="2" r:id="rId1"/>
  </sheets>
  <definedNames>
    <definedName name="_xlnm._FilterDatabase" localSheetId="0" hidden="1">'Biudžeto pagrindimas'!$A$5:$M$17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2" l="1"/>
  <c r="J16" i="2"/>
  <c r="I16" i="2"/>
  <c r="L15" i="2" l="1"/>
  <c r="L17" i="2" l="1"/>
  <c r="K6" i="2" l="1"/>
  <c r="K7" i="2"/>
  <c r="K8" i="2"/>
  <c r="K9" i="2"/>
  <c r="K10" i="2"/>
  <c r="K11" i="2"/>
  <c r="K12" i="2"/>
  <c r="K13" i="2"/>
  <c r="K14" i="2"/>
  <c r="K16" i="2" l="1"/>
  <c r="G6" i="2"/>
  <c r="G7" i="2"/>
  <c r="G8" i="2"/>
  <c r="G9" i="2"/>
  <c r="G10" i="2"/>
  <c r="G11" i="2"/>
  <c r="G12" i="2"/>
  <c r="G13" i="2"/>
  <c r="G14" i="2"/>
  <c r="H6" i="2"/>
  <c r="H10" i="2"/>
  <c r="H12" i="2"/>
  <c r="H13" i="2"/>
  <c r="I15" i="2"/>
  <c r="H8" i="2" l="1"/>
  <c r="H9" i="2"/>
  <c r="H14" i="2"/>
  <c r="H7" i="2"/>
  <c r="H11" i="2"/>
  <c r="I17" i="2" l="1"/>
  <c r="K15" i="2" l="1"/>
  <c r="J15" i="2"/>
  <c r="J17" i="2" l="1"/>
  <c r="K17" i="2"/>
</calcChain>
</file>

<file path=xl/sharedStrings.xml><?xml version="1.0" encoding="utf-8"?>
<sst xmlns="http://schemas.openxmlformats.org/spreadsheetml/2006/main" count="73" uniqueCount="51">
  <si>
    <t>Poveiklės Nr.</t>
  </si>
  <si>
    <t>Poveiklė</t>
  </si>
  <si>
    <t>Veiksmo/išlaidų tipo Nr.</t>
  </si>
  <si>
    <t>Veiksmas / išlaidų tipas</t>
  </si>
  <si>
    <t>Matavimo vienetas</t>
  </si>
  <si>
    <t>Siektina reikšmė</t>
  </si>
  <si>
    <t>Vieneto kaina, Eur be PVM</t>
  </si>
  <si>
    <t>Vieneto kaina, Eur su PVM</t>
  </si>
  <si>
    <t>Išlaidų suma, Eur be PVM</t>
  </si>
  <si>
    <t>PVM, Eur</t>
  </si>
  <si>
    <t>Suma iš viso, Eur</t>
  </si>
  <si>
    <t>Iš jos nuosavas įnašas</t>
  </si>
  <si>
    <t>Komentaras / pagrindimas</t>
  </si>
  <si>
    <t>Investicinio projekto parengimas</t>
  </si>
  <si>
    <t>vnt.</t>
  </si>
  <si>
    <t>Įranga ir mokymo priemonės</t>
  </si>
  <si>
    <t>mėn.</t>
  </si>
  <si>
    <t>km</t>
  </si>
  <si>
    <t>1.9.</t>
  </si>
  <si>
    <t>Mokyklų veiklos tobulinimas Kretingos rajono savivaldybėje</t>
  </si>
  <si>
    <t xml:space="preserve">1.9.1. </t>
  </si>
  <si>
    <t>Infrastruktūra - Mokyklų patalpų ir išorinių erdvių įrengimas bei remontas</t>
  </si>
  <si>
    <t xml:space="preserve">1.9.2. </t>
  </si>
  <si>
    <t xml:space="preserve">1.9.3 </t>
  </si>
  <si>
    <t>Mokyklų vadovų ir socialinių darbuotojų kompetencijų ugdymas</t>
  </si>
  <si>
    <t xml:space="preserve">1.9.4. </t>
  </si>
  <si>
    <t>Tinklo mokyklų išteklių prieinamumo gerinimas </t>
  </si>
  <si>
    <t xml:space="preserve">1.9.5. </t>
  </si>
  <si>
    <t>Darbo užmokestis</t>
  </si>
  <si>
    <t xml:space="preserve">1.9.6 </t>
  </si>
  <si>
    <t>Ugdymo veiklų ir užsiėmimų organizavimas  </t>
  </si>
  <si>
    <t xml:space="preserve">1.9.7 </t>
  </si>
  <si>
    <t>Integruoto turinio kūrimas</t>
  </si>
  <si>
    <t xml:space="preserve">1.9.8 </t>
  </si>
  <si>
    <t>Integruotų pamokų tvarkaraščio parengimas (visos mokyklos)</t>
  </si>
  <si>
    <t>1.9.9.</t>
  </si>
  <si>
    <t>Iš viso tiesioginių išlaidų:</t>
  </si>
  <si>
    <t>Netiesioginės išlaidos</t>
  </si>
  <si>
    <t>IŠ VISO:</t>
  </si>
  <si>
    <t>Toliau naudojami sutrumpinimai:
Kretingos Jurgio Pabrėžos universitetinė gimnazija (M1); Kretingos rajono Darbėnų gimnazija (M2); Kretingos rajono Salantų gimnazija (M3); Kretingos rajono Vydmantų gimnazija (M4); Kretingos Marijono Daujoto progimnazija (M5);  Kretingos Simono Daukanto progimnazija (M6).
Infrastruktūros remonto darbai:
1.Radijo ir įrašų studijos įrengimas - sukurtas bendradarbiavimo tinklas (M6) (veikla 1);
2.Erdvės lyderystės skatinimui įrengimas (M3) (veikla 2);
3.Ugdymo karjerai studijos įsteigimas (M1) (veikla 3);
4.Sensorinio kambario įrengimas (M4, M5, M6) (veikla 4);
5.Švietimo pagalbos specialistų kabinetų modernizavimas (M3, M4, M5) (veikla 5); 
6.Mokymosi kabinetų ir kitų mokymo(si) erdvių modernizavimas ir pritaikymas įtraukiajam ugdymui (M2, M3, M4) (veikla 6);
7.Sporto  salės pritaikymas įtraukiajam ugdymui (M3, M1) (veikla 7);
8.Bendravimo ir nusiraminimo salelių sukūrimas (M3) (veikla 8);
9.Menų centro įkūrimas (M6) (veikla 9);
10.Keramikos studijos įrengimas (M4, M6) (veikla 10); 
11.Fotografijos studijos-galerijos įkūrimas (M3) (veikla 11);
12.Bibliotekos modernizavimas (M2) (veikla 12);
13.Menų kabinetų modernizavimas (M2) (veikla 13);
14.Lauko klasės įrengimas (M2, M3) (veikla 14);
15.Gamtos mokslų laboratorijų įrengimas (M1, M3) (veikla 15);
16.Fizikos laboratorijos įrengimas (M1) (veikla 16);
17.Specializuotų kabinetų teoriniam STEAM mokymui įrengimas (M1) (veikla 17);
18.Robotikos ir technologijų laboratorijos įkūrimas (M1, M4) (veikla 18);
19.STEAM IMU centro patalpų įrengimas (M5) (veikla 19);
20.Kompiuterių klasės įrengimas (M2) (veikla 20);
21.Eksperimentinio ūkio įrengimas (M3) (veikla 21).</t>
  </si>
  <si>
    <t>Įsigyjama įranga klasėms įrengti:
1.Įranga radijo ir įrašų studijai (M6) (veikla 22);
2.Lyderystės erdvei reikalingos įrangos įsigijimas (M3) (veikla 23);
3.Įranga ugdymo karjerai studijai (M1) (veikla 24);
4.Įranga įtraukiojo ugdymo darbo vietoms (M2, M4) (veikla 25);
5.STEAM laboratorijų baldai ir priemonės (M3) (veikla 26);
6.STEAM IMU centro baldai ir priemonės (M5) (veikla 27);
7.Įranga ir priemonės švietimo pagalbos specialistų kabinetams (M3, M4, M5) (veikla 28);
8.Garso ir konferencijos įrangos įsigijimas (M2) (veikla 29);
9.Tekstilės klasės modernizavimas (M2) (veikla 30);  
10.Įranga ir priemonės bibliotekai (M2) (veikla 31); 
11.Įranga ir priemonės menų kabinetams (M2) (veikla 32);
12.Įranga ir priemonės keramikos studijai (M4) (veikla 33);
13.Įranga ir priemonės fotografijos studijai (M3) (veikla 34);
14.Įranga ir priemonės Menų centrui (M6) (veikla 35);
15.Įranga ir priemonės STEAM centrui (M1) (veikla 36);
16.STEAM ir robotikos laboratorijos įrangos ir priemonių įsigijimas (M2, M4) (veikla 37);
17.Išmaniųjų ekranų įsigijimas (M2, M4) (veikla 38).</t>
  </si>
  <si>
    <t xml:space="preserve">Planuojama organizuoti: 
1.Bendrakūros sesija kuriant Savivaldybės tinklaveikos modelį, pasirengimas ugdymo proceso organizavimo kaitai (veikla 39);
2.Lyderystės veikiant mokymai (visos mokyklos) (veikla 40);
3.Kokybės vadybos sistemos (LEAN arba lygiavertės) metodų taikymas  (M2, M3, M4, M6) (veikla 41);
4.Reguliarūs TŪM vykdomosios komandos formavimo renginiai ir bendros interaktyvios veiklos (veikla 42);
5.Vadovų stažuotės į Suomiją (visos TŪM mokyklos) (veikla 43);
6.Praktiniai įtraukiojo ugdymo mokymai (visos mokyklos) (veikla 44);
7.Medijų raštingumo mokymai (M6) (veikla 45);
8.Mokytojų kūrybinių ir integruoto ugdymo kompetencijų tobulinimas (visos mokyklos) (veikla 46);
9.Mokytojų STEAM ugdymo kompetencijų tobulinimas (visos mokyklos) (veikla 47); 
10.Garso, kino, virtualios realybės, nuotraukų ir tarpdisciplininės kūrybinės dirbtuvės     (M6) (veikla 48);
11. Klasių vadovų klubo “Korys” steigimas (M4) (veikla 49).
</t>
  </si>
  <si>
    <t xml:space="preserve">Pavežėjimo organizavimas į kultūrinius renginius ir STEAM veiklas (visos mokyklos) (veikla 50).
</t>
  </si>
  <si>
    <t>Įdarbinami specialistai:
1. TŪM veiklų koordinatorių paskyrimas (veikla 51);
2.Koordinatoriaus įdarbinimas IMU centre (M5) (veikla 52);
3.Laboranto ir koordinatoriaus paskyrimas STEAM centre (M1) (veikla 53);
4.Švietimo pagalbos specialistų komandos stiprinimas (M2, M3) (veikla 54);
5.Tarpdisciplininio menų centro koordinatoriaus, dailės terapijos specialisto ir  kultūros vadybininko įdarbinimas (M6) (veikla 55);
6.Visos dienos mokyklos veiklų koordinatorių paskyrimas (M2, M5, M6)  (veikla 60).</t>
  </si>
  <si>
    <t>Ugdymo veiklų ir užsiėmimų organizavimas:
1.Mokinių ir tėvų savivaldos stiprinimas (M1, M2, M4) (veikla 56);
2.Miesto istorijos studijų organizavimas mokiniams (M6) (veikla 57);
3.Plenerai su profesionaliais dailininkais (M6) (veikla 58); 
4.Visos dienos mokyklos organizavimas (M2, M5, M6) (veikla 59); 
5.Ugdymo proceso pritaikymo modelio kūrimas įvairių poreikių mokiniams (M1, M2)(veikla 61);
6.Kūrybinių dirbtuvių „Pasaulio kalbanti kultūra“ organizavimas (M6) (veikla 62);
7.Integruoto audiovizualinio ugdymo turinio modulių parengimas (M6) (veikla 63); 
8.Integruoto audiovizualinio ugdymo turinio modulių testavimas vaikų stovyklos metu (M6) (veikla 64);
9.Integruotų pamokų ir ugdymo programų kūrimas (visos mokyklos) (veikla 65); 
10.Projektinės veiklos organizavimas (M1) (veikla 66); 
11.Mokslinės, akademinės, kūrybinės veiklos organizavimas (M1) (veikla 67); 
12.Ilgalaikis integruotas projektas ,,Išlaisvink kūrybiškumą“ (M5) (veikla 68); 
13.Mokinių domėjimosi taikomuoju mentu stiprinimas (M4)  (veikla 69); 
14.Profesionalių menų atstovų įtraukimas į ugdomąją veiklą (M2, M3, M4)  (veikla 70).</t>
  </si>
  <si>
    <t xml:space="preserve">STEAM ugdymas:
1.Integruotų pamokų, edukacinių užsiėmimų planų su metodinėmis rekomendacijomis parengimas ir išbandymas (M5) (veikla 71);
2. STEAM ugdymo samprata paremtas ugdymo turinys 5-8 klasių mokiniams (M6)  (veikla 72).
 </t>
  </si>
  <si>
    <t>Integruotų pamokų tvarkaraščio parengimas (visos mokyklos) (veikla 73).</t>
  </si>
  <si>
    <t>Taikoma fiksuotoji norma, 2 proc.</t>
  </si>
  <si>
    <t>Jugtinės veiklos sutarties 2 priedas</t>
  </si>
  <si>
    <t>PROJEKTO BIUDŽETAS</t>
  </si>
  <si>
    <t>Investicijų projekto parengimas.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</si>
</sst>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wrapText="1"/>
    </xf>
    <xf numFmtId="0" fontId="1" fillId="2" borderId="4" xfId="0" applyFont="1" applyFill="1" applyBorder="1" applyAlignment="1">
      <alignment horizontal="right" wrapText="1"/>
    </xf>
    <xf numFmtId="4" fontId="1" fillId="2" borderId="5" xfId="0" applyNumberFormat="1" applyFont="1" applyFill="1" applyBorder="1" applyAlignment="1">
      <alignment wrapText="1"/>
    </xf>
    <xf numFmtId="0" fontId="0" fillId="0" borderId="2" xfId="0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4" fontId="3" fillId="0" borderId="3" xfId="0" applyNumberFormat="1" applyFont="1" applyBorder="1" applyAlignment="1">
      <alignment horizontal="left" vertical="top" wrapText="1"/>
    </xf>
    <xf numFmtId="4" fontId="3" fillId="0" borderId="3" xfId="0" applyNumberFormat="1" applyFont="1" applyBorder="1" applyAlignment="1">
      <alignment horizontal="center" vertical="top" wrapText="1"/>
    </xf>
    <xf numFmtId="4" fontId="3" fillId="0" borderId="7" xfId="0" applyNumberFormat="1" applyFont="1" applyBorder="1" applyAlignment="1">
      <alignment horizontal="center" vertical="top" wrapText="1"/>
    </xf>
    <xf numFmtId="0" fontId="0" fillId="2" borderId="3" xfId="0" applyFill="1" applyBorder="1" applyAlignment="1">
      <alignment wrapText="1"/>
    </xf>
    <xf numFmtId="4" fontId="1" fillId="2" borderId="3" xfId="0" applyNumberFormat="1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4" fontId="2" fillId="3" borderId="3" xfId="0" applyNumberFormat="1" applyFont="1" applyFill="1" applyBorder="1" applyAlignment="1">
      <alignment wrapText="1"/>
    </xf>
    <xf numFmtId="4" fontId="2" fillId="3" borderId="3" xfId="0" applyNumberFormat="1" applyFont="1" applyFill="1" applyBorder="1" applyAlignment="1">
      <alignment horizontal="center" vertical="top" wrapText="1"/>
    </xf>
    <xf numFmtId="4" fontId="3" fillId="3" borderId="3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wrapText="1"/>
    </xf>
    <xf numFmtId="0" fontId="0" fillId="3" borderId="2" xfId="0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0" fillId="3" borderId="8" xfId="0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right" wrapText="1"/>
    </xf>
    <xf numFmtId="0" fontId="1" fillId="2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"/>
  <sheetViews>
    <sheetView tabSelected="1" topLeftCell="B1" zoomScale="70" zoomScaleNormal="70" workbookViewId="0">
      <pane ySplit="5" topLeftCell="A12" activePane="bottomLeft" state="frozen"/>
      <selection activeCell="C1" sqref="C1"/>
      <selection pane="bottomLeft" activeCell="M22" sqref="M22"/>
    </sheetView>
  </sheetViews>
  <sheetFormatPr defaultColWidth="30.5703125" defaultRowHeight="15" x14ac:dyDescent="0.25"/>
  <cols>
    <col min="1" max="1" width="22.7109375" style="1" customWidth="1"/>
    <col min="2" max="3" width="20" style="1" customWidth="1"/>
    <col min="4" max="4" width="30" style="1" customWidth="1"/>
    <col min="5" max="5" width="10.140625" style="1" customWidth="1"/>
    <col min="6" max="6" width="15.28515625" style="1" customWidth="1"/>
    <col min="7" max="7" width="14.28515625" style="1" customWidth="1"/>
    <col min="8" max="8" width="13.42578125" style="1" customWidth="1"/>
    <col min="9" max="9" width="14" style="1" customWidth="1"/>
    <col min="10" max="10" width="20" style="1" customWidth="1"/>
    <col min="11" max="12" width="18" style="1" customWidth="1"/>
    <col min="13" max="13" width="180.140625" style="1" customWidth="1"/>
    <col min="14" max="16384" width="30.5703125" style="1"/>
  </cols>
  <sheetData>
    <row r="1" spans="1:13" ht="15.75" x14ac:dyDescent="0.25">
      <c r="M1" s="29" t="s">
        <v>48</v>
      </c>
    </row>
    <row r="2" spans="1:13" ht="15.75" x14ac:dyDescent="0.25">
      <c r="M2" s="29"/>
    </row>
    <row r="3" spans="1:13" ht="15" customHeight="1" x14ac:dyDescent="0.25">
      <c r="A3" s="30" t="s">
        <v>49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ht="15.75" thickBot="1" x14ac:dyDescent="0.3"/>
    <row r="5" spans="1:13" ht="42" customHeight="1" x14ac:dyDescent="0.25">
      <c r="A5" s="27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7" t="s">
        <v>9</v>
      </c>
      <c r="K5" s="21" t="s">
        <v>10</v>
      </c>
      <c r="L5" s="21" t="s">
        <v>11</v>
      </c>
      <c r="M5" s="21" t="s">
        <v>12</v>
      </c>
    </row>
    <row r="6" spans="1:13" ht="387.75" customHeight="1" x14ac:dyDescent="0.25">
      <c r="A6" s="6" t="s">
        <v>18</v>
      </c>
      <c r="B6" s="6" t="s">
        <v>19</v>
      </c>
      <c r="C6" s="8" t="s">
        <v>20</v>
      </c>
      <c r="D6" s="8" t="s">
        <v>21</v>
      </c>
      <c r="E6" s="9" t="s">
        <v>14</v>
      </c>
      <c r="F6" s="10">
        <v>21</v>
      </c>
      <c r="G6" s="11">
        <f t="shared" ref="G6:G14" si="0">I6/F6</f>
        <v>37108.738095238092</v>
      </c>
      <c r="H6" s="11">
        <f t="shared" ref="H6:H14" si="1">K6/F6</f>
        <v>44901.573333333334</v>
      </c>
      <c r="I6" s="11">
        <v>779283.5</v>
      </c>
      <c r="J6" s="12">
        <v>163649.54000000004</v>
      </c>
      <c r="K6" s="11">
        <f t="shared" ref="K6:K14" si="2">I6+J6</f>
        <v>942933.04</v>
      </c>
      <c r="L6" s="11"/>
      <c r="M6" s="23" t="s">
        <v>39</v>
      </c>
    </row>
    <row r="7" spans="1:13" ht="291" customHeight="1" x14ac:dyDescent="0.25">
      <c r="A7" s="6" t="s">
        <v>18</v>
      </c>
      <c r="B7" s="6" t="s">
        <v>19</v>
      </c>
      <c r="C7" s="8" t="s">
        <v>22</v>
      </c>
      <c r="D7" s="8" t="s">
        <v>15</v>
      </c>
      <c r="E7" s="9" t="s">
        <v>14</v>
      </c>
      <c r="F7" s="10">
        <v>17</v>
      </c>
      <c r="G7" s="11">
        <f t="shared" si="0"/>
        <v>38369.512941176472</v>
      </c>
      <c r="H7" s="11">
        <f t="shared" si="1"/>
        <v>46427.110588235293</v>
      </c>
      <c r="I7" s="11">
        <v>652281.72</v>
      </c>
      <c r="J7" s="12">
        <v>136979.16</v>
      </c>
      <c r="K7" s="11">
        <f t="shared" si="2"/>
        <v>789260.88</v>
      </c>
      <c r="L7" s="11"/>
      <c r="M7" s="23" t="s">
        <v>40</v>
      </c>
    </row>
    <row r="8" spans="1:13" ht="195" customHeight="1" x14ac:dyDescent="0.25">
      <c r="A8" s="6" t="s">
        <v>18</v>
      </c>
      <c r="B8" s="6" t="s">
        <v>19</v>
      </c>
      <c r="C8" s="8" t="s">
        <v>23</v>
      </c>
      <c r="D8" s="8" t="s">
        <v>24</v>
      </c>
      <c r="E8" s="9" t="s">
        <v>14</v>
      </c>
      <c r="F8" s="10">
        <v>11</v>
      </c>
      <c r="G8" s="11">
        <f t="shared" si="0"/>
        <v>16178.164545454545</v>
      </c>
      <c r="H8" s="11">
        <f t="shared" si="1"/>
        <v>16630.454545454544</v>
      </c>
      <c r="I8" s="11">
        <v>177959.81</v>
      </c>
      <c r="J8" s="12">
        <v>4975.1900000000023</v>
      </c>
      <c r="K8" s="11">
        <f t="shared" si="2"/>
        <v>182935</v>
      </c>
      <c r="L8" s="11"/>
      <c r="M8" s="23" t="s">
        <v>41</v>
      </c>
    </row>
    <row r="9" spans="1:13" ht="81.75" customHeight="1" x14ac:dyDescent="0.25">
      <c r="A9" s="6" t="s">
        <v>18</v>
      </c>
      <c r="B9" s="6" t="s">
        <v>19</v>
      </c>
      <c r="C9" s="8" t="s">
        <v>25</v>
      </c>
      <c r="D9" s="8" t="s">
        <v>26</v>
      </c>
      <c r="E9" s="9" t="s">
        <v>17</v>
      </c>
      <c r="F9" s="10">
        <v>8473</v>
      </c>
      <c r="G9" s="11">
        <f t="shared" si="0"/>
        <v>0.53920571226248082</v>
      </c>
      <c r="H9" s="11">
        <f t="shared" si="1"/>
        <v>0.65243833353003655</v>
      </c>
      <c r="I9" s="11">
        <v>4568.6899999999996</v>
      </c>
      <c r="J9" s="12">
        <v>959.42000000000007</v>
      </c>
      <c r="K9" s="11">
        <f t="shared" si="2"/>
        <v>5528.11</v>
      </c>
      <c r="L9" s="11"/>
      <c r="M9" s="23" t="s">
        <v>42</v>
      </c>
    </row>
    <row r="10" spans="1:13" ht="117" customHeight="1" x14ac:dyDescent="0.25">
      <c r="A10" s="6" t="s">
        <v>18</v>
      </c>
      <c r="B10" s="6" t="s">
        <v>19</v>
      </c>
      <c r="C10" s="8" t="s">
        <v>27</v>
      </c>
      <c r="D10" s="8" t="s">
        <v>28</v>
      </c>
      <c r="E10" s="9" t="s">
        <v>16</v>
      </c>
      <c r="F10" s="10">
        <v>24</v>
      </c>
      <c r="G10" s="11">
        <f t="shared" si="0"/>
        <v>20454.681249999998</v>
      </c>
      <c r="H10" s="11">
        <f t="shared" si="1"/>
        <v>20454.681249999998</v>
      </c>
      <c r="I10" s="11">
        <v>490912.35</v>
      </c>
      <c r="J10" s="12">
        <v>0</v>
      </c>
      <c r="K10" s="11">
        <f t="shared" si="2"/>
        <v>490912.35</v>
      </c>
      <c r="L10" s="11"/>
      <c r="M10" s="23" t="s">
        <v>43</v>
      </c>
    </row>
    <row r="11" spans="1:13" ht="244.5" customHeight="1" x14ac:dyDescent="0.25">
      <c r="A11" s="6" t="s">
        <v>18</v>
      </c>
      <c r="B11" s="6" t="s">
        <v>19</v>
      </c>
      <c r="C11" s="8" t="s">
        <v>29</v>
      </c>
      <c r="D11" s="8" t="s">
        <v>30</v>
      </c>
      <c r="E11" s="9" t="s">
        <v>14</v>
      </c>
      <c r="F11" s="10">
        <v>14</v>
      </c>
      <c r="G11" s="11">
        <f t="shared" si="0"/>
        <v>15344.315714285714</v>
      </c>
      <c r="H11" s="11">
        <f t="shared" si="1"/>
        <v>17155.513571428572</v>
      </c>
      <c r="I11" s="11">
        <v>214820.42</v>
      </c>
      <c r="J11" s="12">
        <v>25356.77</v>
      </c>
      <c r="K11" s="11">
        <f t="shared" si="2"/>
        <v>240177.19</v>
      </c>
      <c r="L11" s="11"/>
      <c r="M11" s="23" t="s">
        <v>44</v>
      </c>
    </row>
    <row r="12" spans="1:13" ht="63.75" customHeight="1" x14ac:dyDescent="0.25">
      <c r="A12" s="6" t="s">
        <v>18</v>
      </c>
      <c r="B12" s="6" t="s">
        <v>19</v>
      </c>
      <c r="C12" s="8" t="s">
        <v>31</v>
      </c>
      <c r="D12" s="8" t="s">
        <v>32</v>
      </c>
      <c r="E12" s="9" t="s">
        <v>14</v>
      </c>
      <c r="F12" s="10">
        <v>1</v>
      </c>
      <c r="G12" s="11">
        <f t="shared" si="0"/>
        <v>116202.65</v>
      </c>
      <c r="H12" s="11">
        <f t="shared" si="1"/>
        <v>133558.01999999999</v>
      </c>
      <c r="I12" s="11">
        <v>116202.65</v>
      </c>
      <c r="J12" s="12">
        <v>17355.37</v>
      </c>
      <c r="K12" s="11">
        <f t="shared" si="2"/>
        <v>133558.01999999999</v>
      </c>
      <c r="L12" s="11"/>
      <c r="M12" s="23" t="s">
        <v>45</v>
      </c>
    </row>
    <row r="13" spans="1:13" ht="59.25" customHeight="1" x14ac:dyDescent="0.25">
      <c r="A13" s="6" t="s">
        <v>18</v>
      </c>
      <c r="B13" s="6" t="s">
        <v>19</v>
      </c>
      <c r="C13" s="8" t="s">
        <v>33</v>
      </c>
      <c r="D13" s="8" t="s">
        <v>34</v>
      </c>
      <c r="E13" s="9" t="s">
        <v>14</v>
      </c>
      <c r="F13" s="10">
        <v>1</v>
      </c>
      <c r="G13" s="11">
        <f t="shared" si="0"/>
        <v>4958.68</v>
      </c>
      <c r="H13" s="11">
        <f t="shared" si="1"/>
        <v>6000</v>
      </c>
      <c r="I13" s="11">
        <v>4958.68</v>
      </c>
      <c r="J13" s="12">
        <v>1041.32</v>
      </c>
      <c r="K13" s="11">
        <f t="shared" si="2"/>
        <v>6000</v>
      </c>
      <c r="L13" s="11"/>
      <c r="M13" s="23" t="s">
        <v>46</v>
      </c>
    </row>
    <row r="14" spans="1:13" ht="65.25" customHeight="1" x14ac:dyDescent="0.25">
      <c r="A14" s="6" t="s">
        <v>18</v>
      </c>
      <c r="B14" s="6" t="s">
        <v>19</v>
      </c>
      <c r="C14" s="8" t="s">
        <v>35</v>
      </c>
      <c r="D14" s="8" t="s">
        <v>13</v>
      </c>
      <c r="E14" s="9" t="s">
        <v>14</v>
      </c>
      <c r="F14" s="10">
        <v>1</v>
      </c>
      <c r="G14" s="11">
        <f t="shared" si="0"/>
        <v>9990</v>
      </c>
      <c r="H14" s="11">
        <f t="shared" si="1"/>
        <v>12087.9</v>
      </c>
      <c r="I14" s="11">
        <v>9990</v>
      </c>
      <c r="J14" s="12">
        <v>2097.9</v>
      </c>
      <c r="K14" s="11">
        <f t="shared" si="2"/>
        <v>12087.9</v>
      </c>
      <c r="L14" s="11"/>
      <c r="M14" s="23" t="s">
        <v>50</v>
      </c>
    </row>
    <row r="15" spans="1:13" ht="47.25" customHeight="1" x14ac:dyDescent="0.25">
      <c r="A15" s="19"/>
      <c r="B15" s="19" t="s">
        <v>36</v>
      </c>
      <c r="C15" s="24"/>
      <c r="D15" s="13"/>
      <c r="E15" s="13"/>
      <c r="F15" s="13"/>
      <c r="G15" s="13"/>
      <c r="H15" s="13"/>
      <c r="I15" s="14">
        <f>ROUNDDOWN(SUM(I6:I14),2)</f>
        <v>2450977.8199999998</v>
      </c>
      <c r="J15" s="14">
        <f>SUM(J6:J14)</f>
        <v>352414.6700000001</v>
      </c>
      <c r="K15" s="14">
        <f>SUM(K6:K14)</f>
        <v>2803392.4899999998</v>
      </c>
      <c r="L15" s="14">
        <f>SUM(L6:L14)</f>
        <v>0</v>
      </c>
      <c r="M15" s="22"/>
    </row>
    <row r="16" spans="1:13" ht="30" x14ac:dyDescent="0.25">
      <c r="A16" s="20"/>
      <c r="B16" s="20" t="s">
        <v>37</v>
      </c>
      <c r="C16" s="25"/>
      <c r="D16" s="15"/>
      <c r="E16" s="15"/>
      <c r="F16" s="16"/>
      <c r="G16" s="17"/>
      <c r="H16" s="17"/>
      <c r="I16" s="18">
        <f>(SUM(I6:I14))*0.02</f>
        <v>49019.556400000001</v>
      </c>
      <c r="J16" s="18">
        <f>(SUM(J6:J14))*0.02</f>
        <v>7048.2934000000023</v>
      </c>
      <c r="K16" s="18">
        <f>(SUM(K6:K14))*0.02</f>
        <v>56067.849799999996</v>
      </c>
      <c r="L16" s="18">
        <f>(SUM(L6:L14))*0.02</f>
        <v>0</v>
      </c>
      <c r="M16" s="28" t="s">
        <v>47</v>
      </c>
    </row>
    <row r="17" spans="1:13" ht="15.75" thickBot="1" x14ac:dyDescent="0.3">
      <c r="A17" s="4"/>
      <c r="B17" s="4" t="s">
        <v>38</v>
      </c>
      <c r="C17" s="26"/>
      <c r="D17" s="3"/>
      <c r="E17" s="3"/>
      <c r="F17" s="3"/>
      <c r="G17" s="3"/>
      <c r="H17" s="3"/>
      <c r="I17" s="5">
        <f>I15+I16</f>
        <v>2499997.3764</v>
      </c>
      <c r="J17" s="5">
        <f t="shared" ref="J17:L17" si="3">J15+J16</f>
        <v>359462.96340000012</v>
      </c>
      <c r="K17" s="5">
        <f t="shared" si="3"/>
        <v>2859460.3397999997</v>
      </c>
      <c r="L17" s="5">
        <f t="shared" si="3"/>
        <v>0</v>
      </c>
      <c r="M17" s="22"/>
    </row>
  </sheetData>
  <autoFilter ref="A5:M17" xr:uid="{00000000-0009-0000-0000-000000000000}"/>
  <mergeCells count="1">
    <mergeCell ref="A3:M3"/>
  </mergeCells>
  <pageMargins left="0.7" right="0.7" top="0.75" bottom="0.75" header="0.3" footer="0.3"/>
  <pageSetup paperSize="9" scale="3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b45b0e-a751-4078-8f57-83572b4fa0aa">
      <Terms xmlns="http://schemas.microsoft.com/office/infopath/2007/PartnerControls"/>
    </lcf76f155ced4ddcb4097134ff3c332f>
    <TaxCatchAll xmlns="86e268eb-5a34-44e9-8908-8d2261cf674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9903FF27367D64A824B1902014BCBA3" ma:contentTypeVersion="10" ma:contentTypeDescription="Kurkite naują dokumentą." ma:contentTypeScope="" ma:versionID="b458e9072469055320fc96172814dac1">
  <xsd:schema xmlns:xsd="http://www.w3.org/2001/XMLSchema" xmlns:xs="http://www.w3.org/2001/XMLSchema" xmlns:p="http://schemas.microsoft.com/office/2006/metadata/properties" xmlns:ns2="bab45b0e-a751-4078-8f57-83572b4fa0aa" xmlns:ns3="86e268eb-5a34-44e9-8908-8d2261cf6744" targetNamespace="http://schemas.microsoft.com/office/2006/metadata/properties" ma:root="true" ma:fieldsID="5ee4adca9891f73d3cd754bd79561637" ns2:_="" ns3:_="">
    <xsd:import namespace="bab45b0e-a751-4078-8f57-83572b4fa0aa"/>
    <xsd:import namespace="86e268eb-5a34-44e9-8908-8d2261cf67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45b0e-a751-4078-8f57-83572b4fa0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Vaizdų žymės" ma:readOnly="false" ma:fieldId="{5cf76f15-5ced-4ddc-b409-7134ff3c332f}" ma:taxonomyMulti="true" ma:sspId="76d7b672-c80b-44fd-8102-93f7a184f6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268eb-5a34-44e9-8908-8d2261cf67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237976e-e877-42bd-ae66-02b6235ac68b}" ma:internalName="TaxCatchAll" ma:showField="CatchAllData" ma:web="86e268eb-5a34-44e9-8908-8d2261cf67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D10AF5-E23F-4E2B-B3AF-4F9814C0C218}">
  <ds:schemaRefs>
    <ds:schemaRef ds:uri="http://schemas.microsoft.com/office/2006/metadata/properties"/>
    <ds:schemaRef ds:uri="http://schemas.microsoft.com/office/infopath/2007/PartnerControls"/>
    <ds:schemaRef ds:uri="bab45b0e-a751-4078-8f57-83572b4fa0aa"/>
    <ds:schemaRef ds:uri="86e268eb-5a34-44e9-8908-8d2261cf6744"/>
  </ds:schemaRefs>
</ds:datastoreItem>
</file>

<file path=customXml/itemProps2.xml><?xml version="1.0" encoding="utf-8"?>
<ds:datastoreItem xmlns:ds="http://schemas.openxmlformats.org/officeDocument/2006/customXml" ds:itemID="{71780969-C455-405E-84AF-5BCF600EE5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b45b0e-a751-4078-8f57-83572b4fa0aa"/>
    <ds:schemaRef ds:uri="86e268eb-5a34-44e9-8908-8d2261cf67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0E730E-BAC3-4F55-857C-AC5981DC26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Biudžeto pagrindimas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Justas Martinaitis</dc:creator>
  <cp:keywords/>
  <dc:description/>
  <cp:lastModifiedBy>Reda Pilelienė</cp:lastModifiedBy>
  <cp:revision/>
  <cp:lastPrinted>2023-05-26T05:26:50Z</cp:lastPrinted>
  <dcterms:created xsi:type="dcterms:W3CDTF">2015-06-05T18:17:20Z</dcterms:created>
  <dcterms:modified xsi:type="dcterms:W3CDTF">2023-05-26T05:27:34Z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0x01010019903FF27367D64A824B1902014BCBA3</vt:lpwstr>
  </property>
  <property fmtid="{D5CDD505-2E9C-101B-9397-08002B2CF9AE}" pid="3" name="MediaServiceImageTags">
    <vt:lpwstr/>
  </property>
</Properties>
</file>