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6B8D0E30-A70D-42DC-866D-EFB8B919904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 priedas" sheetId="18" r:id="rId1"/>
    <sheet name="3 priedas" sheetId="20" r:id="rId2"/>
    <sheet name="4 priedas" sheetId="23" r:id="rId3"/>
    <sheet name="5 priedas" sheetId="22" r:id="rId4"/>
    <sheet name="6 priedas" sheetId="17" r:id="rId5"/>
    <sheet name="7 priedas" sheetId="21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0" l="1"/>
  <c r="F51" i="20"/>
  <c r="D51" i="20"/>
  <c r="C51" i="20" l="1"/>
  <c r="E43" i="20" l="1"/>
  <c r="F43" i="20"/>
  <c r="D43" i="20"/>
  <c r="C46" i="20"/>
  <c r="D20" i="21"/>
  <c r="D19" i="21"/>
  <c r="E45" i="17"/>
  <c r="F45" i="17"/>
  <c r="C45" i="17" s="1"/>
  <c r="D45" i="17"/>
  <c r="D43" i="17"/>
  <c r="E44" i="17"/>
  <c r="F44" i="17"/>
  <c r="D44" i="17"/>
  <c r="E43" i="17"/>
  <c r="F43" i="17"/>
  <c r="E13" i="17"/>
  <c r="F13" i="17"/>
  <c r="D13" i="17"/>
  <c r="C14" i="17"/>
  <c r="E21" i="17"/>
  <c r="F21" i="17"/>
  <c r="D21" i="17"/>
  <c r="C22" i="17"/>
  <c r="E15" i="17"/>
  <c r="F15" i="17"/>
  <c r="D15" i="17"/>
  <c r="C16" i="17"/>
  <c r="E18" i="17"/>
  <c r="F18" i="17"/>
  <c r="D18" i="17"/>
  <c r="C19" i="17"/>
  <c r="C20" i="17"/>
  <c r="C23" i="22"/>
  <c r="C13" i="17" l="1"/>
  <c r="C18" i="17"/>
  <c r="C23" i="17"/>
  <c r="C22" i="22"/>
  <c r="C21" i="17" l="1"/>
  <c r="D52" i="20" l="1"/>
  <c r="D53" i="20"/>
  <c r="D15" i="20"/>
  <c r="E19" i="20"/>
  <c r="E18" i="20" s="1"/>
  <c r="E50" i="20" s="1"/>
  <c r="F19" i="20"/>
  <c r="F18" i="20" s="1"/>
  <c r="F50" i="20" s="1"/>
  <c r="D19" i="20"/>
  <c r="D18" i="20" s="1"/>
  <c r="D50" i="20" s="1"/>
  <c r="C21" i="20"/>
  <c r="E53" i="20"/>
  <c r="F53" i="20"/>
  <c r="E15" i="20"/>
  <c r="F15" i="20"/>
  <c r="E26" i="17"/>
  <c r="F26" i="17"/>
  <c r="D26" i="17"/>
  <c r="C27" i="17"/>
  <c r="E30" i="17"/>
  <c r="F30" i="17"/>
  <c r="D30" i="17"/>
  <c r="C31" i="17"/>
  <c r="E34" i="17"/>
  <c r="F34" i="17"/>
  <c r="D34" i="17"/>
  <c r="C35" i="17"/>
  <c r="C17" i="20"/>
  <c r="C34" i="17" l="1"/>
  <c r="C30" i="17"/>
  <c r="C26" i="17"/>
  <c r="E30" i="20"/>
  <c r="F30" i="20"/>
  <c r="D30" i="20"/>
  <c r="C53" i="20" l="1"/>
  <c r="C45" i="20"/>
  <c r="E37" i="20"/>
  <c r="E36" i="20" s="1"/>
  <c r="F37" i="20"/>
  <c r="F36" i="20" s="1"/>
  <c r="D37" i="20"/>
  <c r="D36" i="20" s="1"/>
  <c r="E34" i="20"/>
  <c r="F34" i="20"/>
  <c r="D34" i="20"/>
  <c r="D24" i="20"/>
  <c r="E52" i="20"/>
  <c r="F52" i="20"/>
  <c r="C52" i="20" l="1"/>
  <c r="E41" i="20"/>
  <c r="F41" i="20"/>
  <c r="D41" i="20"/>
  <c r="C42" i="20"/>
  <c r="C41" i="20" l="1"/>
  <c r="E32" i="20" l="1"/>
  <c r="F32" i="20"/>
  <c r="D32" i="20"/>
  <c r="E22" i="23" l="1"/>
  <c r="C38" i="20" l="1"/>
  <c r="C36" i="20"/>
  <c r="E24" i="20"/>
  <c r="F24" i="20"/>
  <c r="E22" i="20"/>
  <c r="F22" i="20"/>
  <c r="D22" i="20"/>
  <c r="C22" i="20" l="1"/>
  <c r="C23" i="20"/>
  <c r="E26" i="23"/>
  <c r="F26" i="23"/>
  <c r="D26" i="23"/>
  <c r="C26" i="23" s="1"/>
  <c r="C25" i="23"/>
  <c r="E27" i="22" l="1"/>
  <c r="F27" i="22"/>
  <c r="D27" i="22"/>
  <c r="C33" i="20" l="1"/>
  <c r="C16" i="20"/>
  <c r="F22" i="23" l="1"/>
  <c r="F27" i="23" s="1"/>
  <c r="D22" i="23"/>
  <c r="D27" i="23" s="1"/>
  <c r="E15" i="23"/>
  <c r="E27" i="23" s="1"/>
  <c r="F15" i="23"/>
  <c r="D15" i="23"/>
  <c r="C18" i="23"/>
  <c r="C19" i="23"/>
  <c r="C20" i="23"/>
  <c r="C21" i="23"/>
  <c r="C14" i="23"/>
  <c r="C22" i="23" l="1"/>
  <c r="C27" i="23"/>
  <c r="C15" i="23"/>
  <c r="C10" i="18" l="1"/>
  <c r="C16" i="18" l="1"/>
  <c r="C20" i="18" s="1"/>
  <c r="E27" i="20"/>
  <c r="F27" i="20"/>
  <c r="D27" i="20"/>
  <c r="D14" i="20" s="1"/>
  <c r="C29" i="20"/>
  <c r="F54" i="20" l="1"/>
  <c r="F14" i="20"/>
  <c r="E54" i="20"/>
  <c r="E14" i="20"/>
  <c r="D54" i="20"/>
  <c r="E40" i="17"/>
  <c r="F40" i="17"/>
  <c r="D40" i="17"/>
  <c r="C41" i="17"/>
  <c r="C15" i="17"/>
  <c r="C17" i="17"/>
  <c r="E28" i="17"/>
  <c r="F28" i="17"/>
  <c r="D28" i="17"/>
  <c r="C29" i="17"/>
  <c r="C40" i="17" l="1"/>
  <c r="C28" i="17"/>
  <c r="E20" i="21" l="1"/>
  <c r="E19" i="21" s="1"/>
  <c r="F20" i="21"/>
  <c r="F19" i="21" s="1"/>
  <c r="E17" i="21"/>
  <c r="F17" i="21"/>
  <c r="D17" i="21"/>
  <c r="E15" i="21"/>
  <c r="F15" i="21"/>
  <c r="D15" i="21"/>
  <c r="E13" i="21"/>
  <c r="F13" i="21"/>
  <c r="D13" i="21"/>
  <c r="C14" i="21"/>
  <c r="C16" i="21"/>
  <c r="C18" i="21"/>
  <c r="C15" i="21" l="1"/>
  <c r="C17" i="21"/>
  <c r="C13" i="21"/>
  <c r="C34" i="20" l="1"/>
  <c r="C35" i="20"/>
  <c r="C26" i="22" l="1"/>
  <c r="C25" i="22"/>
  <c r="C24" i="22"/>
  <c r="C21" i="22"/>
  <c r="C20" i="22"/>
  <c r="C19" i="22"/>
  <c r="C18" i="22"/>
  <c r="C17" i="22"/>
  <c r="C16" i="22"/>
  <c r="C15" i="22"/>
  <c r="C14" i="22"/>
  <c r="C13" i="22"/>
  <c r="C27" i="22" l="1"/>
  <c r="C37" i="20" l="1"/>
  <c r="C26" i="20"/>
  <c r="C28" i="20" l="1"/>
  <c r="E32" i="17" l="1"/>
  <c r="F32" i="17"/>
  <c r="D32" i="17"/>
  <c r="E38" i="17"/>
  <c r="F38" i="17"/>
  <c r="D38" i="17"/>
  <c r="E36" i="17"/>
  <c r="F36" i="17"/>
  <c r="D36" i="17"/>
  <c r="E24" i="17"/>
  <c r="F24" i="17"/>
  <c r="D24" i="17"/>
  <c r="C25" i="17"/>
  <c r="C33" i="17"/>
  <c r="C37" i="17"/>
  <c r="C39" i="17"/>
  <c r="E42" i="17" l="1"/>
  <c r="D42" i="17"/>
  <c r="F42" i="17"/>
  <c r="C38" i="17"/>
  <c r="C36" i="17"/>
  <c r="C24" i="17"/>
  <c r="C32" i="17"/>
  <c r="C44" i="17" l="1"/>
  <c r="C32" i="20"/>
  <c r="C31" i="20" l="1"/>
  <c r="C20" i="20"/>
  <c r="C25" i="20"/>
  <c r="C30" i="20" l="1"/>
  <c r="C19" i="20"/>
  <c r="C18" i="20"/>
  <c r="C27" i="20"/>
  <c r="C19" i="21" l="1"/>
  <c r="C20" i="21"/>
  <c r="E39" i="20"/>
  <c r="E48" i="20" s="1"/>
  <c r="F39" i="20"/>
  <c r="F48" i="20" s="1"/>
  <c r="D39" i="20"/>
  <c r="D48" i="20" s="1"/>
  <c r="C40" i="20"/>
  <c r="C39" i="20" l="1"/>
  <c r="C50" i="20"/>
  <c r="C47" i="20"/>
  <c r="C44" i="20"/>
  <c r="C24" i="20" l="1"/>
  <c r="C15" i="20"/>
  <c r="C43" i="20"/>
  <c r="C54" i="20"/>
  <c r="C48" i="20" l="1"/>
  <c r="C14" i="20"/>
  <c r="C42" i="17" l="1"/>
  <c r="C43" i="17" l="1"/>
</calcChain>
</file>

<file path=xl/sharedStrings.xml><?xml version="1.0" encoding="utf-8"?>
<sst xmlns="http://schemas.openxmlformats.org/spreadsheetml/2006/main" count="258" uniqueCount="176">
  <si>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</si>
  <si>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</si>
  <si>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</si>
  <si>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</si>
  <si>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</si>
  <si>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</si>
  <si>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</si>
  <si>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</si>
  <si>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</si>
  <si>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</si>
  <si>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</si>
  <si>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</si>
  <si>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</si>
  <si>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</si>
  <si>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</si>
  <si>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</si>
  <si>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</si>
  <si>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</si>
  <si>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</si>
  <si>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</si>
  <si>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</si>
  <si>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</si>
  <si>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</si>
  <si>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Bendroji programa (Nr. 01)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</si>
  <si>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</si>
  <si>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</si>
  <si>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</si>
  <si>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</si>
  <si>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>2.</t>
  </si>
  <si>
    <t>2.1.</t>
  </si>
  <si>
    <t>Asignavimų valdytojai–įstaigų vadovai</t>
  </si>
  <si>
    <t>iš jų: darbo užmokesčiui</t>
  </si>
  <si>
    <t>Salantų gimnazija</t>
  </si>
  <si>
    <t>Iš viso, iš jų:</t>
  </si>
  <si>
    <t xml:space="preserve">savarankiškoms funkcijoms vykdyti  </t>
  </si>
  <si>
    <t>6 priedas</t>
  </si>
  <si>
    <t>Valstybės biudžeto dotacijos nuosavų lėšų daliai ir kitos valstybės biudžeto lėšos, iš jų:</t>
  </si>
  <si>
    <t>8.</t>
  </si>
  <si>
    <t>8.1.</t>
  </si>
  <si>
    <t>7 priedas</t>
  </si>
  <si>
    <t>Valstybės biudžeto dotacijos nuosavų lėšų daliai ir kitos valstybės biudžeto lėšos</t>
  </si>
  <si>
    <t>6.</t>
  </si>
  <si>
    <t>Kultūros programa (Nr. 07)-asignavimų valdytojai (kultūros įstaigų vadovai)</t>
  </si>
  <si>
    <t>Iš viso kultūros įstaigose, iš jų:</t>
  </si>
  <si>
    <t>Švietimo programa (Nr. 08) - asignavimų valdytojai (švietimo įstaigų vadovai)</t>
  </si>
  <si>
    <t xml:space="preserve">2021 metų Kretingos  rajono  savivaldybės  biudžeto  pajamų ir  kitų </t>
  </si>
  <si>
    <t>2021 metų Kretingos rajono savivaldybės biudžeto asignavimų</t>
  </si>
  <si>
    <t>2.2.</t>
  </si>
  <si>
    <t>Seniūnijų programa (Nr. 02)</t>
  </si>
  <si>
    <t>2.2.2.</t>
  </si>
  <si>
    <t>2.6.</t>
  </si>
  <si>
    <t>Sveikatos apsaugos programa (Nr. 06)</t>
  </si>
  <si>
    <t>2.5.1.</t>
  </si>
  <si>
    <t>2.8.</t>
  </si>
  <si>
    <t>Švietimo programa (Nr. 08)</t>
  </si>
  <si>
    <t>Jurgio Pabrėžos universitetinė gimnazija</t>
  </si>
  <si>
    <t>Darbėnų gimnazija</t>
  </si>
  <si>
    <t>Vydmantų gimnazija</t>
  </si>
  <si>
    <t>2.9.</t>
  </si>
  <si>
    <t>Socialinės paramos programa (Nr. 09)</t>
  </si>
  <si>
    <t>14.</t>
  </si>
  <si>
    <t>6.1.</t>
  </si>
  <si>
    <t>8.4.</t>
  </si>
  <si>
    <t>9.8.</t>
  </si>
  <si>
    <t>14.4.</t>
  </si>
  <si>
    <t>Simono Daukanto progimnazija</t>
  </si>
  <si>
    <t>Baublių mokykla-daugiafunkcis centras</t>
  </si>
  <si>
    <t>Lopšelis-darželis ,,Ąžuoliukas"</t>
  </si>
  <si>
    <t>Lopšelis-darželis ,,Žilvitis"</t>
  </si>
  <si>
    <t>Lopšelis-darželis ,,Pasaka"</t>
  </si>
  <si>
    <t>14.5.</t>
  </si>
  <si>
    <t>2021 metų Kretingos rajono savivaldybės biudžeto ir Valstybės biudžeto lėšų švietimo aplinkai finansuoti</t>
  </si>
  <si>
    <t xml:space="preserve"> įstaigoms finansuoti pakeitimai (padidinta + , - sumažinta -)</t>
  </si>
  <si>
    <t xml:space="preserve">2021 metų Kretingos rajono savivaldybės biudžeto lėšų kultūros ir </t>
  </si>
  <si>
    <t>socialinių paslaugų įstaigoms finansuoti pakeitimai (padidinta + , - sumažinta -)</t>
  </si>
  <si>
    <t xml:space="preserve">2021 metų specialios tikslinės dotacijos ugdymo reikmėms  lėšų paskirstymo </t>
  </si>
  <si>
    <t xml:space="preserve">                  švietimo įstaigoms pakeitimai (padidinta +, sumažinta -)</t>
  </si>
  <si>
    <t>Marijono Daujoto progimnazija</t>
  </si>
  <si>
    <t>Kartenos  mokykla-daugiafunkcis centras</t>
  </si>
  <si>
    <t xml:space="preserve">Baublių mokykla-daugiafunkcis centras </t>
  </si>
  <si>
    <t>Kūlupėnų Motiejaus Valančiaus pagrindinė mokykla</t>
  </si>
  <si>
    <t>Jokūbavo Aleksandro Stulginskio pagrindinė mokykla-daugiafunkcis centras</t>
  </si>
  <si>
    <t>Kurmaičių pradinė mokykla</t>
  </si>
  <si>
    <t>Marijos Tiškevičiūtės mokykla</t>
  </si>
  <si>
    <t>Lopšelis-darželis „Ąžuoliukas“</t>
  </si>
  <si>
    <t>Kretingos rajono švietimo centras</t>
  </si>
  <si>
    <t>Viešoji įstaiga Pranciškonų gimnazija (asignavimų valdytojas–Kretingos rajono savivaldybės administracijos direktorius)</t>
  </si>
  <si>
    <t>Ekonomikos ir biudžeto skyrius (asignavimų valdytojas–Kretingos rajono savivaldybės administracijos direktorius)</t>
  </si>
  <si>
    <t>Iš viso speciali tikslinė dotacija:</t>
  </si>
  <si>
    <t>Valstybės biudžeto lėšos asmens sveikatos priežiūros įstaigoms, teikiančioms pirmines ambulatorines šeimos medicinos asmens sveikatos priežiūros paslaugas už 2021 m. rugsėjo mėn. paskiepytus pirmąją nuo COVID-19 ligos vakcinos doze asmenis</t>
  </si>
  <si>
    <t>14.11.</t>
  </si>
  <si>
    <t>Lietuvos Respublikos Vyriausybės rezervo lėšos savivaldybių patirtoms materialinių išteklių teikimo, siekiant šalinti COVID-19 ligos (koronaviruso infekcijos) padarinius ir valdyti jos plitimą esant valstybės lygio ekstremaliajai situacijai, išlaidoms kompensuoti</t>
  </si>
  <si>
    <t>2.10.</t>
  </si>
  <si>
    <t>Kūno kultūros ir sporto programa (Nr.10)</t>
  </si>
  <si>
    <t>2.10.1.</t>
  </si>
  <si>
    <t>Kretingos rajono kultūros centras</t>
  </si>
  <si>
    <t>savarankiškoms funkcijoms vykdyti</t>
  </si>
  <si>
    <t>Salantų kultūros centras</t>
  </si>
  <si>
    <t>Vyskupo Motiejaus Valančiaus gimtinės muziejus</t>
  </si>
  <si>
    <t>2.2.1.</t>
  </si>
  <si>
    <t>Seniūnijų  veiklos išlaidos, iš jų:</t>
  </si>
  <si>
    <t>Darbėnų seniūnija</t>
  </si>
  <si>
    <t>Jokūbavo Aleksandro Stulginskio mokykla-daugiafunkcis centras</t>
  </si>
  <si>
    <t xml:space="preserve">valstybės biudžeto lėšos skaitmeninio ugdymo plėtrai </t>
  </si>
  <si>
    <t>Kretingos sporto mokykla</t>
  </si>
  <si>
    <t>Valstybės biudžeto lėšos asmens sveikatos priežiūros įstaigoms, teikiančioms pirmines ambulatorines šeimos medicinos asmens sveikatos priežiūros paslaugas už 2021 m. rugsėjo mėn. paskiepytus pirmąja nuo COVID-19 ligos vakcinos doze asmenis</t>
  </si>
  <si>
    <t>2.6.5.</t>
  </si>
  <si>
    <t>2.6.6.</t>
  </si>
  <si>
    <t>Valstybės biudžeto lėšos asmens sveikatos priežiūros įstaigų patirtų išlaidų už 2021 m. liepos (papildomą dalį) ir rugpjūčio mėnesius darbo užmokesčiui kompensuoti</t>
  </si>
  <si>
    <t>11.</t>
  </si>
  <si>
    <t>Speciali tikslinė dotacija valstybinėms (perduotoms savivaldybėms) funkcijoms atlikti, iš jų:</t>
  </si>
  <si>
    <t>socialinei paramai  mokiniams</t>
  </si>
  <si>
    <t>socialinėms paslaugoms</t>
  </si>
  <si>
    <t>jaunimo teisių apsaugai</t>
  </si>
  <si>
    <t>būsto nuomos mokesčio daliai kompensuoti</t>
  </si>
  <si>
    <t>socialinėms išmokoms ir kompensacijoms skaičiuoti ir mokėti</t>
  </si>
  <si>
    <t>1.</t>
  </si>
  <si>
    <t>BENDROJI   PROGRAMA  (NR. 1)</t>
  </si>
  <si>
    <t>Valstybinės (perduotos savivaldybėms) funkcijos, asignavimų valdytojo pavadinimas</t>
  </si>
  <si>
    <t>iš jų darbo              užmokes-  čiui</t>
  </si>
  <si>
    <t>1.7.</t>
  </si>
  <si>
    <t>Jaunimo teisių apsauga</t>
  </si>
  <si>
    <t>Iš viso programai:</t>
  </si>
  <si>
    <t>5.</t>
  </si>
  <si>
    <t>SOCIALINĖS PARAMOS PROGRAMA  (NR. 9)</t>
  </si>
  <si>
    <t>5.1.</t>
  </si>
  <si>
    <t>Pašalpų  ir kompensacijų skaičiavimas ir mokėjimas</t>
  </si>
  <si>
    <t>5.2.</t>
  </si>
  <si>
    <t xml:space="preserve">Socialinė parama mokiniams </t>
  </si>
  <si>
    <t>5.3.</t>
  </si>
  <si>
    <t>Socialinėms paslaugoms</t>
  </si>
  <si>
    <t>5.4.</t>
  </si>
  <si>
    <t>Būsto nuomos ar išperkamosios būsto nuomos mokesčių dalies kompensacijoms</t>
  </si>
  <si>
    <t>Iš viso programai pagal 5.1.- 5.5. punktus:</t>
  </si>
  <si>
    <t>Iš  viso:</t>
  </si>
  <si>
    <t>2021 m. Kretingos rajono savivaldybės biudžeto asignavimų valstybinėms (perduotoms savivaldybėms) funkcijoms vykdyti pakeitimai (padidinta +, sumažinta -)</t>
  </si>
  <si>
    <t>4 priedas</t>
  </si>
  <si>
    <t>2.1.8.</t>
  </si>
  <si>
    <t>Spec. dotacija valstybinėms funkcijoms atlikti</t>
  </si>
  <si>
    <t>2.9.2.</t>
  </si>
  <si>
    <t>Socialinių paslaugų centras</t>
  </si>
  <si>
    <t>Socialinio darbo soc. rizikos šeimose plėtimas</t>
  </si>
  <si>
    <t>2.4.</t>
  </si>
  <si>
    <t>Strateginio planavimo ir investicijų programa (Nr. 04)</t>
  </si>
  <si>
    <t>2.4.1.</t>
  </si>
  <si>
    <t>2.5.7.</t>
  </si>
  <si>
    <t>3.</t>
  </si>
  <si>
    <t xml:space="preserve">Ekonomikos ir biudžeto skyrius (asignavimų valdytojas - savivaldybės administracijos direktorius) </t>
  </si>
  <si>
    <t>3.2.</t>
  </si>
  <si>
    <t>3.2.1.</t>
  </si>
  <si>
    <t>Speciali tikslinė dotacija ugdymo reikmėms finansuoti finansuoti</t>
  </si>
  <si>
    <t>7.</t>
  </si>
  <si>
    <t>7.2.</t>
  </si>
  <si>
    <t>9.5.</t>
  </si>
  <si>
    <t>Spec. dotacija valstybinėms (perduotoms savivaldybėms) funkcijoms atlikti</t>
  </si>
  <si>
    <t>Lietuvos Respublikos Vyriausybės rezervo lėšos savivaldybių patirtoms materialinių išteklių teikimo išlaidoms kompensuoti</t>
  </si>
  <si>
    <t>8.2.</t>
  </si>
  <si>
    <t>Speciali tikslinė dotacija ugdymo reikmėms finansuoti</t>
  </si>
  <si>
    <t>9.6.</t>
  </si>
  <si>
    <t>2.8.2.</t>
  </si>
  <si>
    <t xml:space="preserve">Viešoji įstaiga Pranciškonų gimnazija–speciali tikslinė dotacija ugdymo reikmėms finansuoti </t>
  </si>
  <si>
    <t>2.1.11.</t>
  </si>
  <si>
    <t xml:space="preserve">Valstybės biudžeto lėšos skaitmeninio ugdymo plėtrai </t>
  </si>
  <si>
    <t>Socialinės paramos programa (Nr. 09) - asignavimų valdytojai (socialinių paslaugų įstaigų vadovai)</t>
  </si>
  <si>
    <t xml:space="preserve">įstaigos pajamos, skirtos veiklos išlaidoms </t>
  </si>
  <si>
    <t>8.3.</t>
  </si>
  <si>
    <t>5 priedas</t>
  </si>
  <si>
    <t>Įstaigos pajamos, skirtos veiklos išlaidos</t>
  </si>
  <si>
    <t>9.2.</t>
  </si>
  <si>
    <t xml:space="preserve">Įstaigos pajamos, skirtos veiklos išlaidoms </t>
  </si>
  <si>
    <t xml:space="preserve">                                                                               2021 m. lapkričio 25 d. sprendimo Nr. T2-315</t>
  </si>
  <si>
    <t>2021 m. lapkričio 25 d. sprendimo Nr. T2-315</t>
  </si>
  <si>
    <t xml:space="preserve">2021 m. lapkričio 25 d. sprendimo Nr. T2-315 </t>
  </si>
  <si>
    <t>2021 m. lapkričio 25 d. sprendimo Nr. T2- 315</t>
  </si>
  <si>
    <t>__________________________________________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</si>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</sst>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21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0"/>
      <color rgb="FF7030A0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sz val="10"/>
      <color rgb="FF00B0F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263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5" fontId="7" fillId="0" borderId="5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2" fontId="0" fillId="0" borderId="0" xfId="0" applyNumberFormat="1" applyBorder="1"/>
    <xf numFmtId="165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5" fontId="13" fillId="0" borderId="0" xfId="0" applyNumberFormat="1" applyFont="1" applyBorder="1"/>
    <xf numFmtId="0" fontId="15" fillId="0" borderId="0" xfId="0" applyFont="1" applyBorder="1"/>
    <xf numFmtId="165" fontId="7" fillId="0" borderId="1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7" fillId="0" borderId="0" xfId="0" applyFont="1"/>
    <xf numFmtId="0" fontId="7" fillId="0" borderId="2" xfId="0" applyFont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5" fillId="0" borderId="2" xfId="0" applyNumberFormat="1" applyFont="1" applyBorder="1" applyAlignment="1">
      <alignment horizontal="center" vertical="center"/>
    </xf>
    <xf numFmtId="0" fontId="0" fillId="0" borderId="4" xfId="0" applyBorder="1"/>
    <xf numFmtId="165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Fill="1" applyBorder="1" applyAlignment="1">
      <alignment horizontal="center" vertical="top" shrinkToFit="1"/>
    </xf>
    <xf numFmtId="166" fontId="7" fillId="0" borderId="2" xfId="0" applyNumberFormat="1" applyFont="1" applyFill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shrinkToFit="1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2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66" fontId="5" fillId="0" borderId="1" xfId="0" applyNumberFormat="1" applyFont="1" applyBorder="1" applyAlignment="1">
      <alignment horizontal="center" wrapText="1"/>
    </xf>
    <xf numFmtId="0" fontId="7" fillId="3" borderId="3" xfId="0" applyFont="1" applyFill="1" applyBorder="1" applyAlignment="1">
      <alignment horizontal="left" vertical="center" wrapText="1"/>
    </xf>
    <xf numFmtId="166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/>
    </xf>
    <xf numFmtId="166" fontId="7" fillId="0" borderId="2" xfId="0" applyNumberFormat="1" applyFont="1" applyBorder="1" applyAlignment="1">
      <alignment horizontal="center" vertical="top" shrinkToFit="1"/>
    </xf>
    <xf numFmtId="166" fontId="7" fillId="0" borderId="1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165" fontId="5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top" wrapText="1"/>
    </xf>
    <xf numFmtId="166" fontId="13" fillId="0" borderId="0" xfId="0" applyNumberFormat="1" applyFont="1"/>
    <xf numFmtId="0" fontId="18" fillId="0" borderId="0" xfId="0" applyFont="1"/>
    <xf numFmtId="49" fontId="7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166" fontId="5" fillId="0" borderId="1" xfId="0" applyNumberFormat="1" applyFont="1" applyBorder="1" applyAlignment="1">
      <alignment horizontal="center" vertical="top" shrinkToFit="1"/>
    </xf>
    <xf numFmtId="49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 shrinkToFit="1"/>
    </xf>
    <xf numFmtId="2" fontId="5" fillId="0" borderId="1" xfId="0" applyNumberFormat="1" applyFont="1" applyBorder="1" applyAlignment="1">
      <alignment horizontal="center" shrinkToFit="1"/>
    </xf>
    <xf numFmtId="2" fontId="7" fillId="0" borderId="1" xfId="0" applyNumberFormat="1" applyFont="1" applyBorder="1" applyAlignment="1">
      <alignment horizontal="center" shrinkToFit="1"/>
    </xf>
    <xf numFmtId="0" fontId="20" fillId="0" borderId="0" xfId="0" applyFont="1"/>
    <xf numFmtId="165" fontId="1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2" xfId="0" applyNumberFormat="1" applyFont="1" applyBorder="1" applyAlignment="1">
      <alignment wrapText="1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0" fillId="0" borderId="2" xfId="0" applyBorder="1"/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6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7" t="s">
        <v>24</v>
      </c>
      <c r="C1" s="77"/>
      <c r="D1" s="20"/>
      <c r="E1" s="7"/>
    </row>
    <row r="2" spans="1:9" ht="17.25" customHeight="1" x14ac:dyDescent="0.25">
      <c r="A2" s="13"/>
      <c r="B2" s="77" t="s">
        <v>170</v>
      </c>
      <c r="C2" s="77"/>
      <c r="D2" s="20"/>
      <c r="E2" s="7"/>
    </row>
    <row r="3" spans="1:9" ht="15.75" x14ac:dyDescent="0.25">
      <c r="A3" s="13"/>
      <c r="B3" s="77" t="s">
        <v>25</v>
      </c>
      <c r="C3" s="77"/>
      <c r="D3" s="20"/>
      <c r="E3" s="7"/>
    </row>
    <row r="4" spans="1:9" ht="16.5" customHeight="1" x14ac:dyDescent="0.3">
      <c r="A4" s="13"/>
      <c r="B4" s="77"/>
      <c r="C4" s="7"/>
      <c r="E4" s="67"/>
    </row>
    <row r="5" spans="1:9" ht="15.75" x14ac:dyDescent="0.25">
      <c r="A5" s="68"/>
      <c r="B5" s="237" t="s">
        <v>45</v>
      </c>
      <c r="C5" s="237"/>
      <c r="D5" s="21"/>
      <c r="E5" s="36"/>
    </row>
    <row r="6" spans="1:9" ht="15.75" x14ac:dyDescent="0.25">
      <c r="A6" s="69"/>
      <c r="B6" s="70" t="s">
        <v>19</v>
      </c>
      <c r="C6" s="71"/>
      <c r="D6" s="21"/>
      <c r="E6" s="32"/>
    </row>
    <row r="7" spans="1:9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9" ht="13.5" customHeight="1" x14ac:dyDescent="0.3">
      <c r="A8" s="62"/>
      <c r="B8" s="63"/>
      <c r="C8" s="64" t="s">
        <v>20</v>
      </c>
      <c r="D8" s="21"/>
      <c r="E8" s="36"/>
      <c r="F8" s="29"/>
      <c r="G8" s="67"/>
      <c r="H8" s="22"/>
      <c r="I8" s="21"/>
    </row>
    <row r="9" spans="1:9" ht="31.5" customHeight="1" x14ac:dyDescent="0.2">
      <c r="A9" s="86" t="s">
        <v>14</v>
      </c>
      <c r="B9" s="125" t="s">
        <v>15</v>
      </c>
      <c r="C9" s="125" t="s">
        <v>2</v>
      </c>
      <c r="D9" s="21"/>
      <c r="F9" s="29"/>
      <c r="G9" s="23"/>
      <c r="H9" s="24"/>
      <c r="I9" s="21"/>
    </row>
    <row r="10" spans="1:9" ht="30" x14ac:dyDescent="0.25">
      <c r="A10" s="83" t="s">
        <v>109</v>
      </c>
      <c r="B10" s="107" t="s">
        <v>110</v>
      </c>
      <c r="C10" s="80">
        <f>C11+C12+C13+C14+C15</f>
        <v>105.2</v>
      </c>
      <c r="D10" s="21"/>
      <c r="F10" s="29"/>
      <c r="G10" s="21"/>
      <c r="H10" s="238"/>
      <c r="I10" s="239"/>
    </row>
    <row r="11" spans="1:9" ht="15" x14ac:dyDescent="0.2">
      <c r="A11" s="86"/>
      <c r="B11" s="189" t="s">
        <v>115</v>
      </c>
      <c r="C11" s="110">
        <v>32</v>
      </c>
      <c r="D11" s="21"/>
      <c r="F11" s="29"/>
      <c r="G11" s="29"/>
      <c r="H11" s="29"/>
      <c r="I11" s="29"/>
    </row>
    <row r="12" spans="1:9" ht="15" x14ac:dyDescent="0.2">
      <c r="A12" s="86"/>
      <c r="B12" s="189" t="s">
        <v>111</v>
      </c>
      <c r="C12" s="110">
        <v>16</v>
      </c>
      <c r="D12" s="21"/>
      <c r="F12" s="29"/>
      <c r="G12" s="29"/>
      <c r="H12" s="29"/>
      <c r="I12" s="29"/>
    </row>
    <row r="13" spans="1:9" ht="15" x14ac:dyDescent="0.2">
      <c r="A13" s="86"/>
      <c r="B13" s="189" t="s">
        <v>112</v>
      </c>
      <c r="C13" s="110">
        <v>65</v>
      </c>
      <c r="D13" s="21"/>
      <c r="F13" s="29"/>
      <c r="G13" s="29"/>
      <c r="H13" s="29"/>
      <c r="I13" s="39"/>
    </row>
    <row r="14" spans="1:9" ht="15" x14ac:dyDescent="0.2">
      <c r="A14" s="86"/>
      <c r="B14" s="189" t="s">
        <v>113</v>
      </c>
      <c r="C14" s="110">
        <v>1</v>
      </c>
      <c r="D14" s="21"/>
      <c r="G14" s="29"/>
    </row>
    <row r="15" spans="1:9" ht="15" x14ac:dyDescent="0.2">
      <c r="A15" s="86"/>
      <c r="B15" s="189" t="s">
        <v>114</v>
      </c>
      <c r="C15" s="110">
        <v>-8.8000000000000007</v>
      </c>
      <c r="D15" s="21"/>
      <c r="G15" s="29"/>
    </row>
    <row r="16" spans="1:9" ht="15" x14ac:dyDescent="0.2">
      <c r="A16" s="86" t="s">
        <v>60</v>
      </c>
      <c r="B16" s="109" t="s">
        <v>36</v>
      </c>
      <c r="C16" s="146">
        <f>C17+C18+C19</f>
        <v>139.67699999999999</v>
      </c>
      <c r="D16" s="21"/>
      <c r="G16" s="39"/>
    </row>
    <row r="17" spans="1:9" ht="30" x14ac:dyDescent="0.25">
      <c r="A17" s="86" t="s">
        <v>64</v>
      </c>
      <c r="B17" s="107" t="s">
        <v>108</v>
      </c>
      <c r="C17" s="146">
        <v>79.656999999999996</v>
      </c>
      <c r="D17" s="21"/>
    </row>
    <row r="18" spans="1:9" ht="45" x14ac:dyDescent="0.2">
      <c r="A18" s="86" t="s">
        <v>70</v>
      </c>
      <c r="B18" s="139" t="s">
        <v>89</v>
      </c>
      <c r="C18" s="160">
        <v>3.625</v>
      </c>
      <c r="D18" s="21"/>
    </row>
    <row r="19" spans="1:9" ht="45" x14ac:dyDescent="0.2">
      <c r="A19" s="86" t="s">
        <v>90</v>
      </c>
      <c r="B19" s="173" t="s">
        <v>91</v>
      </c>
      <c r="C19" s="146">
        <v>56.395000000000003</v>
      </c>
      <c r="D19" s="21"/>
    </row>
    <row r="20" spans="1:9" ht="15" x14ac:dyDescent="0.2">
      <c r="A20" s="65"/>
      <c r="B20" s="66" t="s">
        <v>16</v>
      </c>
      <c r="C20" s="147">
        <f>C16+C10</f>
        <v>244.87700000000001</v>
      </c>
      <c r="D20" s="21"/>
      <c r="F20" s="41"/>
    </row>
    <row r="21" spans="1:9" ht="15" x14ac:dyDescent="0.2">
      <c r="A21" s="40"/>
      <c r="B21" s="75"/>
      <c r="C21" s="41"/>
      <c r="D21" s="21"/>
      <c r="F21" s="41"/>
    </row>
    <row r="22" spans="1:9" ht="15" x14ac:dyDescent="0.2">
      <c r="A22" s="33"/>
      <c r="B22" s="28"/>
      <c r="C22" s="41"/>
      <c r="D22" s="21"/>
      <c r="F22" s="43"/>
    </row>
    <row r="23" spans="1:9" ht="15" x14ac:dyDescent="0.2">
      <c r="A23" s="40"/>
      <c r="B23" s="28"/>
      <c r="C23" s="41"/>
      <c r="D23" s="40"/>
      <c r="F23" s="41"/>
    </row>
    <row r="24" spans="1:9" ht="15" x14ac:dyDescent="0.2">
      <c r="A24" s="40"/>
      <c r="B24" s="36"/>
      <c r="C24" s="41"/>
      <c r="F24" s="41"/>
    </row>
    <row r="25" spans="1:9" ht="15" x14ac:dyDescent="0.2">
      <c r="A25" s="40"/>
      <c r="B25" s="36"/>
      <c r="C25" s="41"/>
      <c r="F25" s="41"/>
      <c r="H25" s="29"/>
      <c r="I25" s="29"/>
    </row>
    <row r="26" spans="1:9" ht="15" x14ac:dyDescent="0.2">
      <c r="A26" s="31"/>
      <c r="B26" s="37"/>
      <c r="C26" s="26"/>
      <c r="H26" s="29"/>
      <c r="I26" s="29"/>
    </row>
    <row r="27" spans="1:9" ht="15" x14ac:dyDescent="0.2">
      <c r="A27" s="33"/>
      <c r="B27" s="28"/>
      <c r="C27" s="29"/>
      <c r="H27" s="44"/>
      <c r="I27" s="44"/>
    </row>
    <row r="28" spans="1:9" ht="15" x14ac:dyDescent="0.2">
      <c r="A28" s="46"/>
      <c r="B28" s="28"/>
      <c r="C28" s="29"/>
      <c r="G28" s="29"/>
      <c r="H28" s="41"/>
      <c r="I28" s="29"/>
    </row>
    <row r="29" spans="1:9" ht="15" x14ac:dyDescent="0.2">
      <c r="A29" s="33"/>
      <c r="B29" s="34"/>
      <c r="C29" s="27"/>
      <c r="G29" s="29"/>
      <c r="H29" s="29"/>
      <c r="I29" s="29"/>
    </row>
    <row r="30" spans="1:9" ht="15" x14ac:dyDescent="0.2">
      <c r="A30" s="31"/>
      <c r="B30" s="37"/>
      <c r="C30" s="26"/>
      <c r="G30" s="44"/>
      <c r="H30" s="41"/>
      <c r="I30" s="29"/>
    </row>
    <row r="31" spans="1:9" ht="15" x14ac:dyDescent="0.2">
      <c r="A31" s="33"/>
      <c r="B31" s="36"/>
      <c r="C31" s="29"/>
      <c r="G31" s="41"/>
    </row>
    <row r="32" spans="1:9" ht="15" x14ac:dyDescent="0.2">
      <c r="A32" s="47"/>
      <c r="B32" s="32"/>
      <c r="C32" s="26"/>
      <c r="G32" s="29"/>
    </row>
    <row r="33" spans="1:10" ht="15" x14ac:dyDescent="0.2">
      <c r="A33" s="33"/>
      <c r="B33" s="36"/>
      <c r="C33" s="29"/>
      <c r="E33" s="36"/>
      <c r="G33" s="45"/>
    </row>
    <row r="34" spans="1:10" ht="15" x14ac:dyDescent="0.2">
      <c r="A34" s="48"/>
      <c r="B34" s="36"/>
      <c r="C34" s="29"/>
    </row>
    <row r="35" spans="1:10" ht="15" x14ac:dyDescent="0.2">
      <c r="A35" s="48"/>
      <c r="B35" s="36"/>
      <c r="C35" s="29"/>
    </row>
    <row r="36" spans="1:10" ht="14.25" x14ac:dyDescent="0.2">
      <c r="A36" s="31"/>
      <c r="B36" s="32"/>
      <c r="C36" s="25"/>
    </row>
    <row r="37" spans="1:10" ht="15" x14ac:dyDescent="0.2">
      <c r="A37" s="33"/>
      <c r="B37" s="34"/>
      <c r="C37" s="27"/>
    </row>
    <row r="38" spans="1:10" ht="15" x14ac:dyDescent="0.2">
      <c r="A38" s="33"/>
      <c r="B38" s="34"/>
      <c r="C38" s="27"/>
    </row>
    <row r="39" spans="1:10" ht="14.25" x14ac:dyDescent="0.2">
      <c r="A39" s="47"/>
      <c r="B39" s="49"/>
      <c r="C39" s="26"/>
    </row>
    <row r="40" spans="1:10" ht="15" x14ac:dyDescent="0.2">
      <c r="A40" s="48"/>
      <c r="B40" s="34"/>
      <c r="C40" s="29"/>
    </row>
    <row r="41" spans="1:10" ht="14.25" x14ac:dyDescent="0.2">
      <c r="A41" s="47"/>
      <c r="B41" s="32"/>
      <c r="C41" s="26"/>
    </row>
    <row r="42" spans="1:10" ht="15" x14ac:dyDescent="0.2">
      <c r="A42" s="48"/>
      <c r="B42" s="34"/>
      <c r="C42" s="29"/>
    </row>
    <row r="43" spans="1:10" ht="14.25" x14ac:dyDescent="0.2">
      <c r="A43" s="47"/>
      <c r="B43" s="49"/>
      <c r="C43" s="26"/>
    </row>
    <row r="44" spans="1:10" ht="15" x14ac:dyDescent="0.2">
      <c r="A44" s="48"/>
      <c r="B44" s="34"/>
      <c r="C44" s="29"/>
    </row>
    <row r="45" spans="1:10" ht="15" x14ac:dyDescent="0.2">
      <c r="A45" s="48"/>
      <c r="B45" s="34"/>
      <c r="C45" s="29"/>
      <c r="J45" s="10"/>
    </row>
    <row r="46" spans="1:10" ht="15" x14ac:dyDescent="0.2">
      <c r="A46" s="48"/>
      <c r="B46" s="36"/>
      <c r="C46" s="29"/>
    </row>
    <row r="47" spans="1:10" ht="14.25" x14ac:dyDescent="0.2">
      <c r="A47" s="50"/>
      <c r="B47" s="51"/>
      <c r="C47" s="38"/>
    </row>
    <row r="48" spans="1:10" ht="14.25" x14ac:dyDescent="0.2">
      <c r="A48" s="31"/>
      <c r="B48" s="32"/>
      <c r="C48" s="42"/>
    </row>
    <row r="49" spans="1:3" ht="15" x14ac:dyDescent="0.2">
      <c r="A49" s="33"/>
      <c r="B49" s="36"/>
      <c r="C49" s="39"/>
    </row>
    <row r="50" spans="1:3" ht="14.25" x14ac:dyDescent="0.2">
      <c r="A50" s="31"/>
      <c r="B50" s="52"/>
      <c r="C50" s="26"/>
    </row>
    <row r="51" spans="1:3" ht="15" x14ac:dyDescent="0.2">
      <c r="A51" s="33"/>
      <c r="B51" s="36"/>
      <c r="C51" s="29"/>
    </row>
    <row r="52" spans="1:3" ht="14.25" x14ac:dyDescent="0.2">
      <c r="A52" s="53"/>
      <c r="B52" s="51"/>
      <c r="C52" s="26"/>
    </row>
    <row r="53" spans="1:3" ht="14.25" x14ac:dyDescent="0.2">
      <c r="A53" s="53"/>
      <c r="B53" s="51"/>
      <c r="C53" s="26"/>
    </row>
    <row r="54" spans="1:3" ht="15" x14ac:dyDescent="0.2">
      <c r="A54" s="54"/>
      <c r="B54" s="36"/>
      <c r="C54" s="29"/>
    </row>
    <row r="55" spans="1:3" ht="15" x14ac:dyDescent="0.2">
      <c r="A55" s="54"/>
      <c r="B55" s="36"/>
      <c r="C55" s="29"/>
    </row>
    <row r="56" spans="1:3" ht="14.25" x14ac:dyDescent="0.2">
      <c r="A56" s="53"/>
      <c r="B56" s="51"/>
      <c r="C56" s="26"/>
    </row>
    <row r="57" spans="1:3" ht="14.25" x14ac:dyDescent="0.2">
      <c r="A57" s="53"/>
      <c r="B57" s="51"/>
      <c r="C57" s="26"/>
    </row>
    <row r="58" spans="1:3" ht="15" x14ac:dyDescent="0.2">
      <c r="A58" s="54"/>
      <c r="B58" s="36"/>
      <c r="C58" s="29"/>
    </row>
    <row r="59" spans="1:3" ht="15" x14ac:dyDescent="0.2">
      <c r="A59" s="54"/>
      <c r="B59" s="36"/>
      <c r="C59" s="29"/>
    </row>
    <row r="60" spans="1:3" ht="15.75" x14ac:dyDescent="0.2">
      <c r="A60" s="55"/>
      <c r="B60" s="51"/>
      <c r="C60" s="26"/>
    </row>
    <row r="61" spans="1:3" ht="30" customHeight="1" x14ac:dyDescent="0.2">
      <c r="A61" s="33"/>
      <c r="B61" s="34"/>
      <c r="C61" s="29"/>
    </row>
    <row r="62" spans="1:3" ht="15" customHeight="1" x14ac:dyDescent="0.2">
      <c r="A62" s="33"/>
      <c r="B62" s="34"/>
      <c r="C62" s="29"/>
    </row>
    <row r="63" spans="1:3" ht="15" customHeight="1" x14ac:dyDescent="0.2">
      <c r="A63" s="31"/>
      <c r="B63" s="51"/>
      <c r="C63" s="26"/>
    </row>
    <row r="64" spans="1:3" ht="15" x14ac:dyDescent="0.2">
      <c r="A64" s="33"/>
      <c r="B64" s="34"/>
      <c r="C64" s="29"/>
    </row>
    <row r="65" spans="1:5" ht="15" x14ac:dyDescent="0.2">
      <c r="A65" s="33"/>
      <c r="B65" s="34"/>
      <c r="C65" s="29"/>
    </row>
    <row r="66" spans="1:5" ht="15" x14ac:dyDescent="0.2">
      <c r="A66" s="33"/>
      <c r="B66" s="34"/>
      <c r="C66" s="29"/>
    </row>
    <row r="67" spans="1:5" ht="14.25" x14ac:dyDescent="0.2">
      <c r="A67" s="50"/>
      <c r="B67" s="51"/>
      <c r="C67" s="30"/>
    </row>
    <row r="68" spans="1:5" ht="15" x14ac:dyDescent="0.25">
      <c r="A68" s="33"/>
      <c r="B68" s="34"/>
      <c r="C68" s="29"/>
      <c r="D68" s="11"/>
    </row>
    <row r="69" spans="1:5" ht="15" x14ac:dyDescent="0.25">
      <c r="A69" s="33"/>
      <c r="B69" s="34"/>
      <c r="C69" s="29"/>
      <c r="D69" s="11"/>
    </row>
    <row r="70" spans="1:5" ht="20.25" customHeight="1" x14ac:dyDescent="0.2">
      <c r="A70" s="33"/>
      <c r="B70" s="36"/>
      <c r="C70" s="29"/>
    </row>
    <row r="71" spans="1:5" ht="15" x14ac:dyDescent="0.2">
      <c r="A71" s="33"/>
      <c r="B71" s="36"/>
      <c r="C71" s="29"/>
    </row>
    <row r="72" spans="1:5" ht="19.5" customHeight="1" x14ac:dyDescent="0.2">
      <c r="A72" s="33"/>
      <c r="B72" s="34"/>
      <c r="C72" s="29"/>
    </row>
    <row r="73" spans="1:5" ht="15.75" x14ac:dyDescent="0.2">
      <c r="A73" s="56"/>
      <c r="B73" s="57"/>
      <c r="C73" s="30"/>
      <c r="D73" s="8"/>
    </row>
    <row r="74" spans="1:5" ht="15" x14ac:dyDescent="0.2">
      <c r="A74" s="33"/>
      <c r="B74" s="58"/>
      <c r="C74" s="26"/>
      <c r="D74" s="8"/>
    </row>
    <row r="75" spans="1:5" ht="15" x14ac:dyDescent="0.2">
      <c r="A75" s="59"/>
      <c r="B75" s="34"/>
      <c r="C75" s="35"/>
    </row>
    <row r="76" spans="1:5" ht="15" x14ac:dyDescent="0.2">
      <c r="A76" s="40"/>
      <c r="B76" s="36"/>
      <c r="C76" s="41"/>
    </row>
    <row r="77" spans="1:5" ht="15" x14ac:dyDescent="0.2">
      <c r="A77" s="40"/>
      <c r="B77" s="36"/>
      <c r="C77" s="41"/>
    </row>
    <row r="78" spans="1:5" ht="15" x14ac:dyDescent="0.2">
      <c r="A78" s="59"/>
      <c r="B78" s="34"/>
      <c r="C78" s="29"/>
      <c r="E78" s="12"/>
    </row>
    <row r="79" spans="1:5" ht="15" x14ac:dyDescent="0.2">
      <c r="A79" s="59"/>
      <c r="B79" s="34"/>
      <c r="C79" s="29"/>
    </row>
    <row r="80" spans="1:5" ht="15" x14ac:dyDescent="0.2">
      <c r="A80" s="59"/>
      <c r="B80" s="34"/>
      <c r="C80" s="29"/>
    </row>
    <row r="81" spans="1:6" ht="15" x14ac:dyDescent="0.2">
      <c r="A81" s="48"/>
      <c r="B81" s="36"/>
      <c r="C81" s="29"/>
    </row>
    <row r="82" spans="1:6" ht="24.95" customHeight="1" x14ac:dyDescent="0.2">
      <c r="A82" s="59"/>
      <c r="B82" s="36"/>
      <c r="C82" s="29"/>
    </row>
    <row r="83" spans="1:6" ht="15" x14ac:dyDescent="0.2">
      <c r="A83" s="33"/>
      <c r="B83" s="36"/>
      <c r="C83" s="29"/>
    </row>
    <row r="84" spans="1:6" ht="15" x14ac:dyDescent="0.2">
      <c r="A84" s="59"/>
      <c r="B84" s="36"/>
      <c r="C84" s="29"/>
    </row>
    <row r="85" spans="1:6" ht="15" x14ac:dyDescent="0.2">
      <c r="A85" s="59"/>
      <c r="B85" s="36"/>
      <c r="C85" s="29"/>
    </row>
    <row r="86" spans="1:6" ht="15" x14ac:dyDescent="0.2">
      <c r="A86" s="59"/>
      <c r="B86" s="36"/>
      <c r="C86" s="29"/>
    </row>
    <row r="87" spans="1:6" ht="15" x14ac:dyDescent="0.2">
      <c r="A87" s="59"/>
      <c r="B87" s="28"/>
      <c r="C87" s="29"/>
    </row>
    <row r="88" spans="1:6" ht="15" x14ac:dyDescent="0.2">
      <c r="A88" s="59"/>
      <c r="B88" s="36"/>
      <c r="C88" s="29"/>
    </row>
    <row r="89" spans="1:6" ht="15" x14ac:dyDescent="0.2">
      <c r="A89" s="33"/>
      <c r="B89" s="36"/>
      <c r="C89" s="29"/>
    </row>
    <row r="90" spans="1:6" ht="30" customHeight="1" x14ac:dyDescent="0.2">
      <c r="A90" s="33"/>
      <c r="B90" s="28"/>
      <c r="C90" s="41"/>
    </row>
    <row r="91" spans="1:6" ht="45" customHeight="1" x14ac:dyDescent="0.2">
      <c r="A91" s="60"/>
      <c r="B91" s="36"/>
      <c r="C91" s="29"/>
      <c r="D91" s="8"/>
    </row>
    <row r="92" spans="1:6" ht="15" x14ac:dyDescent="0.2">
      <c r="A92" s="59"/>
      <c r="B92" s="61"/>
      <c r="C92" s="29"/>
    </row>
    <row r="93" spans="1:6" x14ac:dyDescent="0.2">
      <c r="A93" s="12"/>
      <c r="B93" s="2"/>
      <c r="C93" s="3"/>
      <c r="F93" s="8"/>
    </row>
    <row r="94" spans="1:6" ht="17.25" customHeight="1" x14ac:dyDescent="0.2">
      <c r="A94" s="12"/>
      <c r="B94" s="2"/>
      <c r="C94" s="3"/>
    </row>
    <row r="95" spans="1:6" x14ac:dyDescent="0.2">
      <c r="A95" s="12"/>
      <c r="B95" s="2"/>
      <c r="C95" s="3"/>
    </row>
    <row r="96" spans="1:6" x14ac:dyDescent="0.2">
      <c r="A96" s="12"/>
      <c r="B96" s="2"/>
      <c r="C96" s="3"/>
    </row>
    <row r="97" spans="1:7" x14ac:dyDescent="0.2">
      <c r="A97" s="12"/>
      <c r="B97" s="2"/>
      <c r="C97" s="3"/>
    </row>
    <row r="98" spans="1:7" x14ac:dyDescent="0.2">
      <c r="A98" s="12"/>
      <c r="B98" s="2"/>
      <c r="C98" s="3"/>
    </row>
    <row r="99" spans="1:7" x14ac:dyDescent="0.2">
      <c r="B99" s="2"/>
      <c r="C99" s="3"/>
    </row>
    <row r="100" spans="1:7" x14ac:dyDescent="0.2">
      <c r="B100" s="2"/>
      <c r="C100" s="3"/>
    </row>
    <row r="101" spans="1:7" x14ac:dyDescent="0.2">
      <c r="B101" s="2"/>
      <c r="C101" s="3"/>
      <c r="E101" s="8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</row>
    <row r="105" spans="1:7" x14ac:dyDescent="0.2">
      <c r="B105" s="2"/>
      <c r="C105" s="3"/>
    </row>
    <row r="106" spans="1:7" ht="30" customHeight="1" x14ac:dyDescent="0.2">
      <c r="B106" s="2"/>
      <c r="C106" s="3"/>
    </row>
    <row r="108" spans="1:7" x14ac:dyDescent="0.2">
      <c r="C108" s="1"/>
    </row>
    <row r="111" spans="1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3"/>
  <sheetViews>
    <sheetView topLeftCell="A43" zoomScale="130" zoomScaleNormal="130" workbookViewId="0">
      <selection activeCell="H57" sqref="H57"/>
    </sheetView>
  </sheetViews>
  <sheetFormatPr defaultRowHeight="12.75" x14ac:dyDescent="0.2"/>
  <cols>
    <col min="1" max="1" width="6.42578125" customWidth="1"/>
    <col min="2" max="2" width="46.85546875" customWidth="1"/>
    <col min="3" max="3" width="9.7109375" customWidth="1"/>
    <col min="4" max="4" width="9.28515625" customWidth="1"/>
    <col min="5" max="5" width="11.5703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171</v>
      </c>
      <c r="D2" s="77"/>
      <c r="E2" s="77"/>
      <c r="F2" s="7"/>
    </row>
    <row r="3" spans="1:14" ht="15" x14ac:dyDescent="0.25">
      <c r="A3" s="7"/>
      <c r="B3" s="7"/>
      <c r="C3" s="77" t="s">
        <v>12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37" t="s">
        <v>46</v>
      </c>
      <c r="C5" s="237"/>
      <c r="D5" s="237"/>
      <c r="E5" s="237"/>
      <c r="F5" s="4"/>
    </row>
    <row r="6" spans="1:14" ht="15.75" x14ac:dyDescent="0.25">
      <c r="A6" s="4"/>
      <c r="B6" s="237" t="s">
        <v>17</v>
      </c>
      <c r="C6" s="237"/>
      <c r="D6" s="237"/>
      <c r="E6" s="72"/>
      <c r="F6" s="4"/>
    </row>
    <row r="7" spans="1:14" ht="15.75" x14ac:dyDescent="0.25">
      <c r="A7" s="4"/>
      <c r="B7" s="237" t="s">
        <v>18</v>
      </c>
      <c r="C7" s="237"/>
      <c r="D7" s="5"/>
      <c r="E7" s="6"/>
      <c r="F7" s="4"/>
    </row>
    <row r="8" spans="1:14" ht="15.75" x14ac:dyDescent="0.25">
      <c r="A8" s="4"/>
      <c r="B8" s="127"/>
      <c r="C8" s="127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38" t="s">
        <v>21</v>
      </c>
      <c r="F9" s="239"/>
    </row>
    <row r="10" spans="1:14" ht="15" customHeight="1" x14ac:dyDescent="0.2">
      <c r="A10" s="241" t="s">
        <v>1</v>
      </c>
      <c r="B10" s="241" t="s">
        <v>9</v>
      </c>
      <c r="C10" s="241" t="s">
        <v>2</v>
      </c>
      <c r="D10" s="241" t="s">
        <v>3</v>
      </c>
      <c r="E10" s="241"/>
      <c r="F10" s="241"/>
    </row>
    <row r="11" spans="1:14" ht="15" customHeight="1" x14ac:dyDescent="0.2">
      <c r="A11" s="241"/>
      <c r="B11" s="241"/>
      <c r="C11" s="241"/>
      <c r="D11" s="241" t="s">
        <v>4</v>
      </c>
      <c r="E11" s="241"/>
      <c r="F11" s="241" t="s">
        <v>5</v>
      </c>
    </row>
    <row r="12" spans="1:14" ht="30" x14ac:dyDescent="0.2">
      <c r="A12" s="241"/>
      <c r="B12" s="241"/>
      <c r="C12" s="241"/>
      <c r="D12" s="73" t="s">
        <v>6</v>
      </c>
      <c r="E12" s="128" t="s">
        <v>11</v>
      </c>
      <c r="F12" s="241"/>
    </row>
    <row r="13" spans="1:14" ht="12.75" customHeight="1" x14ac:dyDescent="0.2">
      <c r="A13" s="87">
        <v>1</v>
      </c>
      <c r="B13" s="87">
        <v>2</v>
      </c>
      <c r="C13" s="87">
        <v>3</v>
      </c>
      <c r="D13" s="88">
        <v>4</v>
      </c>
      <c r="E13" s="87">
        <v>5</v>
      </c>
      <c r="F13" s="87">
        <v>6</v>
      </c>
    </row>
    <row r="14" spans="1:14" ht="14.25" x14ac:dyDescent="0.2">
      <c r="A14" s="90" t="s">
        <v>28</v>
      </c>
      <c r="B14" s="16" t="s">
        <v>10</v>
      </c>
      <c r="C14" s="150">
        <f>D14+F14</f>
        <v>117.298</v>
      </c>
      <c r="D14" s="150">
        <f>D15+D18+D24+D27+D30+D32+D22+D34</f>
        <v>340.51100000000002</v>
      </c>
      <c r="E14" s="150">
        <f t="shared" ref="E14:F14" si="0">E15+E18+E24+E27+E30+E32+E22+E34</f>
        <v>-19.856999999999999</v>
      </c>
      <c r="F14" s="150">
        <f t="shared" si="0"/>
        <v>-223.21300000000002</v>
      </c>
      <c r="H14" s="12"/>
      <c r="I14" s="98"/>
    </row>
    <row r="15" spans="1:14" ht="14.25" x14ac:dyDescent="0.2">
      <c r="A15" s="15" t="s">
        <v>29</v>
      </c>
      <c r="B15" s="16" t="s">
        <v>23</v>
      </c>
      <c r="C15" s="150">
        <f t="shared" ref="C15:C47" si="1">D15+F15</f>
        <v>14.52</v>
      </c>
      <c r="D15" s="210">
        <f>D16+D17</f>
        <v>14.52</v>
      </c>
      <c r="E15" s="210">
        <f t="shared" ref="E15:F15" si="2">E16+E17</f>
        <v>0.98</v>
      </c>
      <c r="F15" s="210">
        <f t="shared" si="2"/>
        <v>0</v>
      </c>
      <c r="H15" s="129"/>
      <c r="I15" s="98"/>
      <c r="J15" s="12"/>
      <c r="K15" s="12"/>
      <c r="L15" s="12"/>
      <c r="M15" s="12"/>
      <c r="N15" s="12"/>
    </row>
    <row r="16" spans="1:14" ht="15" x14ac:dyDescent="0.2">
      <c r="A16" s="76" t="s">
        <v>137</v>
      </c>
      <c r="B16" s="18" t="s">
        <v>138</v>
      </c>
      <c r="C16" s="84">
        <f t="shared" si="1"/>
        <v>1</v>
      </c>
      <c r="D16" s="126">
        <v>1</v>
      </c>
      <c r="E16" s="217">
        <v>0.98</v>
      </c>
      <c r="F16" s="126"/>
      <c r="G16" s="79"/>
      <c r="H16" s="100"/>
      <c r="I16" s="12"/>
      <c r="J16" s="12"/>
      <c r="K16" s="12"/>
      <c r="L16" s="12"/>
      <c r="M16" s="242"/>
      <c r="N16" s="242"/>
    </row>
    <row r="17" spans="1:14" ht="90" x14ac:dyDescent="0.25">
      <c r="A17" s="76" t="s">
        <v>161</v>
      </c>
      <c r="B17" s="173" t="s">
        <v>91</v>
      </c>
      <c r="C17" s="149">
        <f t="shared" si="1"/>
        <v>13.52</v>
      </c>
      <c r="D17" s="155">
        <v>13.52</v>
      </c>
      <c r="E17" s="219"/>
      <c r="F17" s="102"/>
      <c r="G17" s="79"/>
      <c r="H17" s="100"/>
      <c r="I17" s="12"/>
      <c r="J17" s="12"/>
      <c r="K17" s="12"/>
      <c r="L17" s="12"/>
      <c r="M17" s="129"/>
      <c r="N17" s="129"/>
    </row>
    <row r="18" spans="1:14" ht="14.25" x14ac:dyDescent="0.2">
      <c r="A18" s="92" t="s">
        <v>47</v>
      </c>
      <c r="B18" s="136" t="s">
        <v>48</v>
      </c>
      <c r="C18" s="81">
        <f t="shared" si="1"/>
        <v>1.4000000000000004</v>
      </c>
      <c r="D18" s="91">
        <f>D19+D21</f>
        <v>0.20000000000000007</v>
      </c>
      <c r="E18" s="91">
        <f t="shared" ref="E18:F18" si="3">E19+E21</f>
        <v>0</v>
      </c>
      <c r="F18" s="91">
        <f t="shared" si="3"/>
        <v>1.2000000000000002</v>
      </c>
      <c r="G18" s="79"/>
      <c r="H18" s="100"/>
      <c r="I18" s="12"/>
      <c r="J18" s="12"/>
      <c r="K18" s="99"/>
      <c r="L18" s="12"/>
      <c r="M18" s="129"/>
      <c r="N18" s="97"/>
    </row>
    <row r="19" spans="1:14" ht="15" x14ac:dyDescent="0.2">
      <c r="A19" s="76" t="s">
        <v>99</v>
      </c>
      <c r="B19" s="18" t="s">
        <v>100</v>
      </c>
      <c r="C19" s="84">
        <f t="shared" si="1"/>
        <v>1.4000000000000001</v>
      </c>
      <c r="D19" s="126">
        <f>D20+D21</f>
        <v>-0.19999999999999996</v>
      </c>
      <c r="E19" s="126">
        <f t="shared" ref="E19:F19" si="4">E20+E21</f>
        <v>0</v>
      </c>
      <c r="F19" s="126">
        <f t="shared" si="4"/>
        <v>1.6</v>
      </c>
      <c r="G19" s="79"/>
      <c r="H19" s="100"/>
      <c r="I19" s="12"/>
      <c r="J19" s="12"/>
      <c r="K19" s="101"/>
      <c r="L19" s="100"/>
      <c r="M19" s="95"/>
      <c r="N19" s="100"/>
    </row>
    <row r="20" spans="1:14" ht="15" x14ac:dyDescent="0.2">
      <c r="A20" s="230"/>
      <c r="B20" s="18" t="s">
        <v>101</v>
      </c>
      <c r="C20" s="84">
        <f t="shared" si="1"/>
        <v>1.4</v>
      </c>
      <c r="D20" s="126">
        <v>-0.6</v>
      </c>
      <c r="E20" s="126"/>
      <c r="F20" s="126">
        <v>2</v>
      </c>
      <c r="G20" s="224"/>
      <c r="H20" s="79"/>
      <c r="I20" s="12"/>
      <c r="J20" s="12"/>
      <c r="K20" s="12"/>
      <c r="L20" s="12"/>
      <c r="M20" s="12"/>
      <c r="N20" s="12"/>
    </row>
    <row r="21" spans="1:14" ht="15" x14ac:dyDescent="0.2">
      <c r="A21" s="230" t="s">
        <v>49</v>
      </c>
      <c r="B21" s="18" t="s">
        <v>7</v>
      </c>
      <c r="C21" s="84">
        <f t="shared" si="1"/>
        <v>0</v>
      </c>
      <c r="D21" s="126">
        <v>0.4</v>
      </c>
      <c r="E21" s="126"/>
      <c r="F21" s="126">
        <v>-0.4</v>
      </c>
      <c r="G21" s="79"/>
      <c r="H21" s="79"/>
      <c r="I21" s="12"/>
      <c r="J21" s="12"/>
      <c r="K21" s="12"/>
      <c r="L21" s="12"/>
      <c r="M21" s="12"/>
      <c r="N21" s="12"/>
    </row>
    <row r="22" spans="1:14" ht="28.5" x14ac:dyDescent="0.2">
      <c r="A22" s="133" t="s">
        <v>142</v>
      </c>
      <c r="B22" s="209" t="s">
        <v>143</v>
      </c>
      <c r="C22" s="153">
        <f t="shared" si="1"/>
        <v>-94.525000000000006</v>
      </c>
      <c r="D22" s="154">
        <f>D23</f>
        <v>6.5359999999999996</v>
      </c>
      <c r="E22" s="103">
        <f t="shared" ref="E22:F22" si="5">E23</f>
        <v>0</v>
      </c>
      <c r="F22" s="154">
        <f t="shared" si="5"/>
        <v>-101.06100000000001</v>
      </c>
      <c r="G22" s="79"/>
      <c r="H22" s="100"/>
      <c r="I22" s="12"/>
      <c r="J22" s="12"/>
      <c r="K22" s="12"/>
      <c r="L22" s="12"/>
      <c r="M22" s="12"/>
      <c r="N22" s="12"/>
    </row>
    <row r="23" spans="1:14" ht="15" x14ac:dyDescent="0.2">
      <c r="A23" s="208" t="s">
        <v>144</v>
      </c>
      <c r="B23" s="18" t="s">
        <v>7</v>
      </c>
      <c r="C23" s="187">
        <f t="shared" si="1"/>
        <v>-94.525000000000006</v>
      </c>
      <c r="D23" s="188">
        <v>6.5359999999999996</v>
      </c>
      <c r="E23" s="126"/>
      <c r="F23" s="188">
        <v>-101.06100000000001</v>
      </c>
      <c r="G23" s="79"/>
      <c r="H23" s="100"/>
      <c r="I23" s="12"/>
      <c r="J23" s="12"/>
      <c r="K23" s="12"/>
      <c r="L23" s="12"/>
      <c r="M23" s="12"/>
      <c r="N23" s="12"/>
    </row>
    <row r="24" spans="1:14" ht="14.25" x14ac:dyDescent="0.2">
      <c r="A24" s="133" t="s">
        <v>26</v>
      </c>
      <c r="B24" s="93" t="s">
        <v>27</v>
      </c>
      <c r="C24" s="150">
        <f t="shared" si="1"/>
        <v>8.9749999999999943</v>
      </c>
      <c r="D24" s="210">
        <f>D25+D26</f>
        <v>142.57499999999999</v>
      </c>
      <c r="E24" s="91">
        <f t="shared" ref="E24:F24" si="6">E25+E26</f>
        <v>0</v>
      </c>
      <c r="F24" s="210">
        <f t="shared" si="6"/>
        <v>-133.6</v>
      </c>
      <c r="H24" s="98"/>
      <c r="I24" s="98"/>
      <c r="J24" s="12"/>
      <c r="K24" s="12"/>
      <c r="L24" s="12"/>
      <c r="M24" s="12"/>
      <c r="N24" s="12"/>
    </row>
    <row r="25" spans="1:14" ht="15" x14ac:dyDescent="0.2">
      <c r="A25" s="134" t="s">
        <v>52</v>
      </c>
      <c r="B25" s="18" t="s">
        <v>7</v>
      </c>
      <c r="C25" s="187">
        <f t="shared" si="1"/>
        <v>-33.899999999999991</v>
      </c>
      <c r="D25" s="188">
        <v>99.7</v>
      </c>
      <c r="E25" s="91"/>
      <c r="F25" s="188">
        <v>-133.6</v>
      </c>
      <c r="G25" s="10"/>
      <c r="H25" s="98"/>
      <c r="I25" s="98"/>
      <c r="J25" s="12"/>
      <c r="K25" s="12"/>
      <c r="L25" s="12"/>
      <c r="M25" s="12"/>
      <c r="N25" s="12"/>
    </row>
    <row r="26" spans="1:14" ht="45" x14ac:dyDescent="0.25">
      <c r="A26" s="134" t="s">
        <v>145</v>
      </c>
      <c r="B26" s="107" t="s">
        <v>155</v>
      </c>
      <c r="C26" s="149">
        <f t="shared" si="1"/>
        <v>42.875</v>
      </c>
      <c r="D26" s="155">
        <v>42.875</v>
      </c>
      <c r="E26" s="103"/>
      <c r="F26" s="103"/>
      <c r="G26" s="10"/>
      <c r="H26" s="98"/>
      <c r="I26" s="98"/>
      <c r="J26" s="12"/>
      <c r="K26" s="12"/>
      <c r="L26" s="12"/>
      <c r="M26" s="12"/>
      <c r="N26" s="12"/>
    </row>
    <row r="27" spans="1:14" ht="14.25" x14ac:dyDescent="0.2">
      <c r="A27" s="92" t="s">
        <v>50</v>
      </c>
      <c r="B27" s="136" t="s">
        <v>51</v>
      </c>
      <c r="C27" s="153">
        <f t="shared" si="1"/>
        <v>83.281999999999996</v>
      </c>
      <c r="D27" s="154">
        <f>D28+D29</f>
        <v>83.281999999999996</v>
      </c>
      <c r="E27" s="103">
        <f t="shared" ref="E27:F27" si="7">E28+E29</f>
        <v>0</v>
      </c>
      <c r="F27" s="103">
        <f t="shared" si="7"/>
        <v>0</v>
      </c>
      <c r="G27" s="79"/>
      <c r="H27" s="98"/>
      <c r="I27" s="98"/>
      <c r="J27" s="12"/>
      <c r="K27" s="12"/>
      <c r="L27" s="12"/>
      <c r="M27" s="95"/>
      <c r="N27" s="12"/>
    </row>
    <row r="28" spans="1:14" ht="75.75" customHeight="1" x14ac:dyDescent="0.25">
      <c r="A28" s="76" t="s">
        <v>106</v>
      </c>
      <c r="B28" s="139" t="s">
        <v>105</v>
      </c>
      <c r="C28" s="149">
        <f t="shared" si="1"/>
        <v>3.625</v>
      </c>
      <c r="D28" s="155">
        <v>3.625</v>
      </c>
      <c r="E28" s="102"/>
      <c r="F28" s="102"/>
      <c r="G28" s="79"/>
      <c r="H28" s="98"/>
      <c r="I28" s="98"/>
      <c r="J28" s="12"/>
      <c r="K28" s="12"/>
      <c r="L28" s="12"/>
      <c r="M28" s="12"/>
      <c r="N28" s="12"/>
    </row>
    <row r="29" spans="1:14" ht="44.25" customHeight="1" x14ac:dyDescent="0.25">
      <c r="A29" s="76" t="s">
        <v>107</v>
      </c>
      <c r="B29" s="107" t="s">
        <v>108</v>
      </c>
      <c r="C29" s="149">
        <f t="shared" si="1"/>
        <v>79.656999999999996</v>
      </c>
      <c r="D29" s="155">
        <v>79.656999999999996</v>
      </c>
      <c r="E29" s="102"/>
      <c r="F29" s="102"/>
      <c r="G29" s="79"/>
      <c r="H29" s="98"/>
      <c r="I29" s="98"/>
      <c r="J29" s="12"/>
      <c r="K29" s="12"/>
      <c r="L29" s="12"/>
      <c r="M29" s="12"/>
      <c r="N29" s="97"/>
    </row>
    <row r="30" spans="1:14" ht="14.25" x14ac:dyDescent="0.2">
      <c r="A30" s="138" t="s">
        <v>53</v>
      </c>
      <c r="B30" s="16" t="s">
        <v>54</v>
      </c>
      <c r="C30" s="153">
        <f t="shared" si="1"/>
        <v>2.4460000000000002</v>
      </c>
      <c r="D30" s="154">
        <f>D31</f>
        <v>-3.802</v>
      </c>
      <c r="E30" s="154">
        <f t="shared" ref="E30:F30" si="8">E31</f>
        <v>-21.837</v>
      </c>
      <c r="F30" s="154">
        <f t="shared" si="8"/>
        <v>6.2480000000000002</v>
      </c>
      <c r="G30" s="79"/>
      <c r="H30" s="98"/>
      <c r="I30" s="98"/>
      <c r="J30" s="12"/>
      <c r="K30" s="12"/>
      <c r="L30" s="12"/>
      <c r="M30" s="12"/>
      <c r="N30" s="12"/>
    </row>
    <row r="31" spans="1:14" ht="30" x14ac:dyDescent="0.25">
      <c r="A31" s="229" t="s">
        <v>159</v>
      </c>
      <c r="B31" s="18" t="s">
        <v>160</v>
      </c>
      <c r="C31" s="149">
        <f t="shared" si="1"/>
        <v>2.4460000000000002</v>
      </c>
      <c r="D31" s="155">
        <v>-3.802</v>
      </c>
      <c r="E31" s="155">
        <v>-21.837</v>
      </c>
      <c r="F31" s="155">
        <v>6.2480000000000002</v>
      </c>
      <c r="G31" s="79"/>
      <c r="H31" s="98"/>
      <c r="I31" s="98"/>
      <c r="J31" s="12"/>
      <c r="K31" s="12"/>
      <c r="N31" s="12"/>
    </row>
    <row r="32" spans="1:14" ht="14.25" x14ac:dyDescent="0.2">
      <c r="A32" s="92" t="s">
        <v>58</v>
      </c>
      <c r="B32" s="16" t="s">
        <v>59</v>
      </c>
      <c r="C32" s="82">
        <f t="shared" si="1"/>
        <v>99.2</v>
      </c>
      <c r="D32" s="103">
        <f>D33</f>
        <v>99.2</v>
      </c>
      <c r="E32" s="103">
        <f t="shared" ref="E32:F32" si="9">E33</f>
        <v>1</v>
      </c>
      <c r="F32" s="103">
        <f t="shared" si="9"/>
        <v>0</v>
      </c>
      <c r="G32" s="79"/>
      <c r="H32" s="98"/>
      <c r="I32" s="98"/>
      <c r="J32" s="12"/>
      <c r="K32" s="12"/>
      <c r="N32" s="12"/>
    </row>
    <row r="33" spans="1:14" ht="15" x14ac:dyDescent="0.25">
      <c r="A33" s="76" t="s">
        <v>139</v>
      </c>
      <c r="B33" s="17" t="s">
        <v>138</v>
      </c>
      <c r="C33" s="78">
        <f t="shared" si="1"/>
        <v>99.2</v>
      </c>
      <c r="D33" s="102">
        <v>99.2</v>
      </c>
      <c r="E33" s="102">
        <v>1</v>
      </c>
      <c r="F33" s="137"/>
      <c r="G33" s="79"/>
      <c r="H33" s="98"/>
      <c r="I33" s="98"/>
      <c r="J33" s="12"/>
      <c r="K33" s="12"/>
      <c r="L33" s="12"/>
      <c r="M33" s="12"/>
    </row>
    <row r="34" spans="1:14" ht="14.25" x14ac:dyDescent="0.2">
      <c r="A34" s="176" t="s">
        <v>92</v>
      </c>
      <c r="B34" s="148" t="s">
        <v>93</v>
      </c>
      <c r="C34" s="82">
        <f t="shared" si="1"/>
        <v>2</v>
      </c>
      <c r="D34" s="103">
        <f>D35</f>
        <v>-2</v>
      </c>
      <c r="E34" s="103">
        <f t="shared" ref="E34:F34" si="10">E35</f>
        <v>0</v>
      </c>
      <c r="F34" s="103">
        <f t="shared" si="10"/>
        <v>4</v>
      </c>
      <c r="G34" s="79"/>
      <c r="H34" s="98"/>
      <c r="I34" s="98"/>
      <c r="J34" s="12"/>
      <c r="K34" s="12"/>
      <c r="L34" s="12"/>
      <c r="M34" s="12"/>
    </row>
    <row r="35" spans="1:14" ht="30" x14ac:dyDescent="0.25">
      <c r="A35" s="229" t="s">
        <v>94</v>
      </c>
      <c r="B35" s="17" t="s">
        <v>7</v>
      </c>
      <c r="C35" s="78">
        <f t="shared" si="1"/>
        <v>2</v>
      </c>
      <c r="D35" s="102">
        <v>-2</v>
      </c>
      <c r="E35" s="102"/>
      <c r="F35" s="102">
        <v>4</v>
      </c>
      <c r="G35" s="221"/>
      <c r="H35" s="79"/>
      <c r="I35" s="98"/>
      <c r="J35" s="12"/>
      <c r="K35" s="12"/>
      <c r="L35" s="12"/>
      <c r="M35" s="12"/>
      <c r="N35" s="12"/>
    </row>
    <row r="36" spans="1:14" ht="42.75" x14ac:dyDescent="0.2">
      <c r="A36" s="92" t="s">
        <v>146</v>
      </c>
      <c r="B36" s="111" t="s">
        <v>147</v>
      </c>
      <c r="C36" s="153">
        <f t="shared" si="1"/>
        <v>-214.60499999999999</v>
      </c>
      <c r="D36" s="154">
        <f>D37</f>
        <v>-214.60499999999999</v>
      </c>
      <c r="E36" s="103">
        <f t="shared" ref="E36:F36" si="11">E37</f>
        <v>0</v>
      </c>
      <c r="F36" s="103">
        <f t="shared" si="11"/>
        <v>0</v>
      </c>
      <c r="G36" s="79"/>
      <c r="H36" s="98"/>
      <c r="I36" s="12"/>
      <c r="K36" s="12"/>
      <c r="L36" s="12"/>
      <c r="M36" s="12"/>
      <c r="N36" s="12"/>
    </row>
    <row r="37" spans="1:14" ht="14.25" x14ac:dyDescent="0.2">
      <c r="A37" s="211" t="s">
        <v>148</v>
      </c>
      <c r="B37" s="212" t="s">
        <v>54</v>
      </c>
      <c r="C37" s="153">
        <f t="shared" si="1"/>
        <v>-214.60499999999999</v>
      </c>
      <c r="D37" s="154">
        <f>D38</f>
        <v>-214.60499999999999</v>
      </c>
      <c r="E37" s="103">
        <f t="shared" ref="E37:F37" si="12">E38</f>
        <v>0</v>
      </c>
      <c r="F37" s="103">
        <f t="shared" si="12"/>
        <v>0</v>
      </c>
      <c r="G37" s="79"/>
      <c r="H37" s="98"/>
      <c r="I37" s="12"/>
      <c r="K37" s="2"/>
      <c r="L37" s="12"/>
      <c r="M37" s="12"/>
      <c r="N37" s="12"/>
    </row>
    <row r="38" spans="1:14" ht="30" x14ac:dyDescent="0.25">
      <c r="A38" s="186" t="s">
        <v>149</v>
      </c>
      <c r="B38" s="18" t="s">
        <v>150</v>
      </c>
      <c r="C38" s="149">
        <f t="shared" si="1"/>
        <v>-214.60499999999999</v>
      </c>
      <c r="D38" s="155">
        <v>-214.60499999999999</v>
      </c>
      <c r="E38" s="154"/>
      <c r="F38" s="103"/>
      <c r="G38" s="79"/>
      <c r="H38" s="98"/>
      <c r="I38" s="12"/>
      <c r="K38" s="12"/>
      <c r="L38" s="100"/>
      <c r="M38" s="12"/>
      <c r="N38" s="12"/>
    </row>
    <row r="39" spans="1:14" ht="31.5" customHeight="1" x14ac:dyDescent="0.2">
      <c r="A39" s="92" t="s">
        <v>41</v>
      </c>
      <c r="B39" s="111" t="s">
        <v>42</v>
      </c>
      <c r="C39" s="82">
        <f t="shared" si="1"/>
        <v>-21.2</v>
      </c>
      <c r="D39" s="218">
        <f>D40</f>
        <v>-3.96</v>
      </c>
      <c r="E39" s="103">
        <f t="shared" ref="E39:F39" si="13">E40</f>
        <v>0</v>
      </c>
      <c r="F39" s="218">
        <f t="shared" si="13"/>
        <v>-17.239999999999998</v>
      </c>
      <c r="G39" s="79"/>
      <c r="H39" s="98"/>
      <c r="I39" s="12"/>
      <c r="K39" s="12"/>
      <c r="L39" s="12"/>
      <c r="M39" s="12"/>
      <c r="N39" s="12"/>
    </row>
    <row r="40" spans="1:14" ht="15" x14ac:dyDescent="0.25">
      <c r="A40" s="134" t="s">
        <v>61</v>
      </c>
      <c r="B40" s="17" t="s">
        <v>7</v>
      </c>
      <c r="C40" s="78">
        <f t="shared" si="1"/>
        <v>-21.2</v>
      </c>
      <c r="D40" s="219">
        <v>-3.96</v>
      </c>
      <c r="E40" s="102"/>
      <c r="F40" s="219">
        <v>-17.239999999999998</v>
      </c>
      <c r="G40" s="79"/>
      <c r="H40" s="98"/>
      <c r="I40" s="12"/>
      <c r="L40" s="12"/>
      <c r="M40" s="12"/>
      <c r="N40" s="12"/>
    </row>
    <row r="41" spans="1:14" ht="43.5" customHeight="1" x14ac:dyDescent="0.2">
      <c r="A41" s="92" t="s">
        <v>151</v>
      </c>
      <c r="B41" s="111" t="s">
        <v>163</v>
      </c>
      <c r="C41" s="82">
        <f t="shared" si="1"/>
        <v>5</v>
      </c>
      <c r="D41" s="103">
        <f>D42</f>
        <v>5</v>
      </c>
      <c r="E41" s="103">
        <f t="shared" ref="E41:F41" si="14">E42</f>
        <v>4.9000000000000004</v>
      </c>
      <c r="F41" s="103">
        <f t="shared" si="14"/>
        <v>0</v>
      </c>
      <c r="G41" s="79"/>
      <c r="H41" s="98"/>
      <c r="I41" s="12"/>
      <c r="L41" s="12"/>
      <c r="M41" s="12"/>
      <c r="N41" s="12"/>
    </row>
    <row r="42" spans="1:14" ht="17.25" customHeight="1" x14ac:dyDescent="0.25">
      <c r="A42" s="76" t="s">
        <v>152</v>
      </c>
      <c r="B42" s="17" t="s">
        <v>138</v>
      </c>
      <c r="C42" s="78">
        <f t="shared" si="1"/>
        <v>5</v>
      </c>
      <c r="D42" s="102">
        <v>5</v>
      </c>
      <c r="E42" s="102">
        <v>4.9000000000000004</v>
      </c>
      <c r="F42" s="102"/>
      <c r="G42" s="79"/>
      <c r="H42" s="98"/>
      <c r="I42" s="12"/>
      <c r="L42" s="12"/>
      <c r="M42" s="12"/>
      <c r="N42" s="12"/>
    </row>
    <row r="43" spans="1:14" ht="31.5" customHeight="1" x14ac:dyDescent="0.2">
      <c r="A43" s="92" t="s">
        <v>37</v>
      </c>
      <c r="B43" s="111" t="s">
        <v>44</v>
      </c>
      <c r="C43" s="159">
        <f t="shared" si="1"/>
        <v>358.38399999999996</v>
      </c>
      <c r="D43" s="153">
        <f>D44+D47+D45+D46</f>
        <v>248.01399999999998</v>
      </c>
      <c r="E43" s="153">
        <f t="shared" ref="E43:F43" si="15">E44+E47+E45+E46</f>
        <v>231.08799999999999</v>
      </c>
      <c r="F43" s="153">
        <f t="shared" si="15"/>
        <v>110.36999999999999</v>
      </c>
      <c r="G43" s="79"/>
      <c r="H43" s="98"/>
      <c r="L43" s="12"/>
      <c r="M43" s="12"/>
      <c r="N43" s="12"/>
    </row>
    <row r="44" spans="1:14" ht="17.25" customHeight="1" x14ac:dyDescent="0.25">
      <c r="A44" s="76" t="s">
        <v>38</v>
      </c>
      <c r="B44" s="17" t="s">
        <v>7</v>
      </c>
      <c r="C44" s="144">
        <f t="shared" si="1"/>
        <v>146.22499999999999</v>
      </c>
      <c r="D44" s="149">
        <v>171.82499999999999</v>
      </c>
      <c r="E44" s="223">
        <v>158.91399999999999</v>
      </c>
      <c r="F44" s="149">
        <v>-25.6</v>
      </c>
      <c r="G44" s="221"/>
      <c r="H44" s="98"/>
      <c r="L44" s="100"/>
      <c r="M44" s="12"/>
      <c r="N44" s="12"/>
    </row>
    <row r="45" spans="1:14" ht="15" x14ac:dyDescent="0.25">
      <c r="A45" s="76" t="s">
        <v>156</v>
      </c>
      <c r="B45" s="17" t="s">
        <v>157</v>
      </c>
      <c r="C45" s="144">
        <f t="shared" si="1"/>
        <v>212.15899999999999</v>
      </c>
      <c r="D45" s="149">
        <v>94.587999999999994</v>
      </c>
      <c r="E45" s="223">
        <v>72.174000000000007</v>
      </c>
      <c r="F45" s="149">
        <v>117.571</v>
      </c>
      <c r="G45" s="79"/>
      <c r="H45" s="98"/>
      <c r="L45" s="3"/>
      <c r="M45" s="12"/>
      <c r="N45" s="12"/>
    </row>
    <row r="46" spans="1:14" ht="15" x14ac:dyDescent="0.25">
      <c r="A46" s="76" t="s">
        <v>165</v>
      </c>
      <c r="B46" s="118" t="s">
        <v>167</v>
      </c>
      <c r="C46" s="144">
        <f t="shared" si="1"/>
        <v>0</v>
      </c>
      <c r="D46" s="149">
        <v>-2.2999999999999998</v>
      </c>
      <c r="E46" s="223"/>
      <c r="F46" s="149">
        <v>2.2999999999999998</v>
      </c>
      <c r="G46" s="79"/>
      <c r="H46" s="98"/>
      <c r="L46" s="12"/>
      <c r="M46" s="12"/>
      <c r="N46" s="12"/>
    </row>
    <row r="47" spans="1:14" ht="15" x14ac:dyDescent="0.25">
      <c r="A47" s="76" t="s">
        <v>62</v>
      </c>
      <c r="B47" s="118" t="s">
        <v>162</v>
      </c>
      <c r="C47" s="144">
        <f t="shared" si="1"/>
        <v>0</v>
      </c>
      <c r="D47" s="149">
        <v>-16.099</v>
      </c>
      <c r="E47" s="149"/>
      <c r="F47" s="149">
        <v>16.099</v>
      </c>
      <c r="G47" s="79"/>
      <c r="H47" s="98"/>
      <c r="I47" s="12"/>
      <c r="L47" s="12"/>
      <c r="M47" s="12"/>
      <c r="N47" s="12"/>
    </row>
    <row r="48" spans="1:14" ht="15" x14ac:dyDescent="0.2">
      <c r="A48" s="76" t="s">
        <v>22</v>
      </c>
      <c r="B48" s="15" t="s">
        <v>2</v>
      </c>
      <c r="C48" s="150">
        <f>D48+F48</f>
        <v>244.87700000000001</v>
      </c>
      <c r="D48" s="151">
        <f>D43+D39+D14+D36+D41</f>
        <v>374.96000000000004</v>
      </c>
      <c r="E48" s="151">
        <f>E43+E39+E14+E36+E41</f>
        <v>216.131</v>
      </c>
      <c r="F48" s="151">
        <f>F43+F39+F14+F36+F41</f>
        <v>-130.08300000000003</v>
      </c>
      <c r="G48" s="79"/>
      <c r="H48" s="98"/>
      <c r="I48" s="12"/>
      <c r="N48" s="12"/>
    </row>
    <row r="49" spans="1:14" ht="15" x14ac:dyDescent="0.2">
      <c r="A49" s="76"/>
      <c r="B49" s="19" t="s">
        <v>8</v>
      </c>
      <c r="C49" s="14"/>
      <c r="D49" s="14"/>
      <c r="E49" s="14"/>
      <c r="F49" s="14"/>
      <c r="G49" s="79"/>
      <c r="H49" s="79"/>
      <c r="I49" s="12"/>
      <c r="N49" s="12"/>
    </row>
    <row r="50" spans="1:14" ht="15" x14ac:dyDescent="0.25">
      <c r="A50" s="85" t="s">
        <v>13</v>
      </c>
      <c r="B50" s="17" t="s">
        <v>7</v>
      </c>
      <c r="C50" s="149">
        <f t="shared" ref="C50:C53" si="16">D50+F50</f>
        <v>0</v>
      </c>
      <c r="D50" s="152">
        <f>D18+D23+D25+D35+D40+D44</f>
        <v>272.30099999999999</v>
      </c>
      <c r="E50" s="152">
        <f>E18+E23+E25+E35+E40+E44</f>
        <v>158.91399999999999</v>
      </c>
      <c r="F50" s="152">
        <f>F18+F23+F25+F35+F40+F44</f>
        <v>-272.30100000000004</v>
      </c>
      <c r="H50" s="79"/>
      <c r="I50" s="12"/>
      <c r="N50" s="12"/>
    </row>
    <row r="51" spans="1:14" ht="15" x14ac:dyDescent="0.25">
      <c r="A51" s="85" t="s">
        <v>168</v>
      </c>
      <c r="B51" s="17" t="s">
        <v>169</v>
      </c>
      <c r="C51" s="149">
        <f t="shared" si="16"/>
        <v>0</v>
      </c>
      <c r="D51" s="152">
        <f>D46</f>
        <v>-2.2999999999999998</v>
      </c>
      <c r="E51" s="152">
        <f t="shared" ref="E51:F51" si="17">E46</f>
        <v>0</v>
      </c>
      <c r="F51" s="152">
        <f t="shared" si="17"/>
        <v>2.2999999999999998</v>
      </c>
      <c r="H51" s="79"/>
      <c r="I51" s="12"/>
      <c r="N51" s="12"/>
    </row>
    <row r="52" spans="1:14" ht="30" x14ac:dyDescent="0.25">
      <c r="A52" s="227" t="s">
        <v>153</v>
      </c>
      <c r="B52" s="18" t="s">
        <v>154</v>
      </c>
      <c r="C52" s="149">
        <f t="shared" si="16"/>
        <v>105.2</v>
      </c>
      <c r="D52" s="152">
        <f>D42+D33+D16</f>
        <v>105.2</v>
      </c>
      <c r="E52" s="152">
        <f>E42+E33+E16</f>
        <v>6.8800000000000008</v>
      </c>
      <c r="F52" s="152">
        <f>F42+F33+F16</f>
        <v>0</v>
      </c>
      <c r="H52" s="79"/>
      <c r="I52" s="12"/>
      <c r="N52" s="12"/>
    </row>
    <row r="53" spans="1:14" ht="15" x14ac:dyDescent="0.25">
      <c r="A53" s="228" t="s">
        <v>158</v>
      </c>
      <c r="B53" s="17" t="s">
        <v>157</v>
      </c>
      <c r="C53" s="149">
        <f t="shared" si="16"/>
        <v>0</v>
      </c>
      <c r="D53" s="152">
        <f>D45+D38+D31</f>
        <v>-123.819</v>
      </c>
      <c r="E53" s="152">
        <f>E45+E38+E31</f>
        <v>50.337000000000003</v>
      </c>
      <c r="F53" s="152">
        <f>F45+F38+F31</f>
        <v>123.819</v>
      </c>
      <c r="H53" s="79"/>
      <c r="I53" s="12"/>
      <c r="N53" s="12"/>
    </row>
    <row r="54" spans="1:14" ht="30" x14ac:dyDescent="0.25">
      <c r="A54" s="85" t="s">
        <v>63</v>
      </c>
      <c r="B54" s="109" t="s">
        <v>40</v>
      </c>
      <c r="C54" s="149">
        <f>D54+F54</f>
        <v>139.67699999999999</v>
      </c>
      <c r="D54" s="152">
        <f>D27+D47+D17+D26</f>
        <v>123.57799999999999</v>
      </c>
      <c r="E54" s="152">
        <f>E27+E47+E17+E26</f>
        <v>0</v>
      </c>
      <c r="F54" s="152">
        <f>F27+F47+F17+F26</f>
        <v>16.099</v>
      </c>
      <c r="H54" s="79"/>
      <c r="I54" s="12"/>
    </row>
    <row r="55" spans="1:14" x14ac:dyDescent="0.2">
      <c r="J55" s="12"/>
    </row>
    <row r="56" spans="1:14" x14ac:dyDescent="0.2">
      <c r="B56" s="240" t="s">
        <v>174</v>
      </c>
      <c r="C56" s="240"/>
      <c r="D56" s="240"/>
      <c r="E56" s="240"/>
      <c r="J56" s="12"/>
    </row>
    <row r="57" spans="1:14" ht="15" x14ac:dyDescent="0.2">
      <c r="A57" s="104"/>
      <c r="B57" s="36"/>
      <c r="C57" s="3"/>
      <c r="D57" s="3"/>
      <c r="E57" s="3"/>
      <c r="F57" s="3"/>
      <c r="I57" s="12"/>
      <c r="J57" s="12"/>
    </row>
    <row r="58" spans="1:14" ht="15" x14ac:dyDescent="0.2">
      <c r="A58" s="104"/>
      <c r="B58" s="36"/>
      <c r="C58" s="3"/>
      <c r="D58" s="3"/>
      <c r="E58" s="3"/>
      <c r="F58" s="3"/>
      <c r="I58" s="12"/>
      <c r="J58" s="12"/>
    </row>
    <row r="59" spans="1:14" ht="15" x14ac:dyDescent="0.2">
      <c r="A59" s="104"/>
      <c r="B59" s="36"/>
      <c r="C59" s="3"/>
      <c r="D59" s="3"/>
      <c r="E59" s="3"/>
      <c r="F59" s="3"/>
      <c r="I59" s="12"/>
      <c r="J59" s="12"/>
    </row>
    <row r="60" spans="1:14" x14ac:dyDescent="0.2">
      <c r="A60" s="12"/>
      <c r="B60" s="2"/>
      <c r="C60" s="3"/>
      <c r="D60" s="3"/>
      <c r="E60" s="3"/>
      <c r="F60" s="3"/>
      <c r="J60" s="12"/>
    </row>
    <row r="61" spans="1:14" x14ac:dyDescent="0.2">
      <c r="B61" s="2"/>
      <c r="C61" s="3"/>
      <c r="D61" s="3"/>
      <c r="E61" s="3"/>
      <c r="F61" s="3"/>
      <c r="H61" s="10"/>
      <c r="J61" s="12"/>
    </row>
    <row r="62" spans="1:14" x14ac:dyDescent="0.2">
      <c r="H62" s="94"/>
    </row>
    <row r="63" spans="1:14" x14ac:dyDescent="0.2">
      <c r="C63" s="1"/>
      <c r="D63" s="1"/>
      <c r="E63" s="1"/>
      <c r="F63" s="1"/>
      <c r="H63" s="95"/>
    </row>
    <row r="64" spans="1:14" ht="16.5" customHeight="1" x14ac:dyDescent="0.2">
      <c r="H64" s="96"/>
    </row>
    <row r="65" spans="8:9" x14ac:dyDescent="0.2">
      <c r="H65" s="96"/>
    </row>
    <row r="66" spans="8:9" x14ac:dyDescent="0.2">
      <c r="H66" s="12"/>
    </row>
    <row r="67" spans="8:9" ht="30" customHeight="1" x14ac:dyDescent="0.2">
      <c r="H67" s="94"/>
    </row>
    <row r="68" spans="8:9" x14ac:dyDescent="0.2">
      <c r="H68" s="12"/>
    </row>
    <row r="73" spans="8:9" ht="30" customHeight="1" x14ac:dyDescent="0.2"/>
    <row r="74" spans="8:9" x14ac:dyDescent="0.2">
      <c r="I74" s="10"/>
    </row>
    <row r="75" spans="8:9" x14ac:dyDescent="0.2">
      <c r="I75" s="12"/>
    </row>
    <row r="76" spans="8:9" x14ac:dyDescent="0.2">
      <c r="I76" s="12"/>
    </row>
    <row r="77" spans="8:9" x14ac:dyDescent="0.2">
      <c r="I77" s="97"/>
    </row>
    <row r="78" spans="8:9" x14ac:dyDescent="0.2">
      <c r="I78" s="94"/>
    </row>
    <row r="79" spans="8:9" x14ac:dyDescent="0.2">
      <c r="I79" s="95"/>
    </row>
    <row r="80" spans="8:9" x14ac:dyDescent="0.2">
      <c r="I80" s="94"/>
    </row>
    <row r="81" spans="9:9" x14ac:dyDescent="0.2">
      <c r="I81" s="12"/>
    </row>
    <row r="87" spans="9:9" ht="18" customHeight="1" x14ac:dyDescent="0.2"/>
    <row r="89" spans="9:9" ht="15" customHeight="1" x14ac:dyDescent="0.2"/>
    <row r="95" spans="9:9" ht="16.5" customHeight="1" x14ac:dyDescent="0.2"/>
    <row r="96" spans="9:9" ht="16.5" customHeight="1" x14ac:dyDescent="0.2"/>
    <row r="99" ht="17.25" customHeight="1" x14ac:dyDescent="0.2"/>
    <row r="102" ht="16.5" customHeight="1" x14ac:dyDescent="0.2"/>
    <row r="107" ht="15.75" customHeight="1" x14ac:dyDescent="0.2"/>
    <row r="111" ht="30" customHeight="1" x14ac:dyDescent="0.2"/>
    <row r="126" spans="10:10" x14ac:dyDescent="0.2">
      <c r="J126" s="9"/>
    </row>
    <row r="132" ht="30" customHeight="1" x14ac:dyDescent="0.2"/>
    <row r="133" ht="15" customHeight="1" x14ac:dyDescent="0.2"/>
  </sheetData>
  <mergeCells count="12">
    <mergeCell ref="M16:N16"/>
    <mergeCell ref="B5:E5"/>
    <mergeCell ref="B6:D6"/>
    <mergeCell ref="B7:C7"/>
    <mergeCell ref="E9:F9"/>
    <mergeCell ref="B56:E56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9"/>
  <sheetViews>
    <sheetView topLeftCell="A10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8.28515625" customWidth="1"/>
    <col min="5" max="5" width="12.42578125" customWidth="1"/>
    <col min="6" max="6" width="9.1406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172</v>
      </c>
      <c r="D2" s="77"/>
      <c r="E2" s="77"/>
      <c r="F2" s="7"/>
    </row>
    <row r="3" spans="1:14" ht="15" x14ac:dyDescent="0.25">
      <c r="A3" s="7"/>
      <c r="B3" s="7"/>
      <c r="C3" s="77" t="s">
        <v>136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39.75" customHeight="1" x14ac:dyDescent="0.25">
      <c r="A5" s="237" t="s">
        <v>135</v>
      </c>
      <c r="B5" s="237"/>
      <c r="C5" s="237"/>
      <c r="D5" s="237"/>
      <c r="E5" s="237"/>
      <c r="F5" s="237"/>
    </row>
    <row r="6" spans="1:14" ht="15.75" customHeight="1" x14ac:dyDescent="0.25">
      <c r="A6" s="4"/>
      <c r="B6" s="167"/>
      <c r="C6" s="167"/>
      <c r="D6" s="167"/>
      <c r="E6" s="167"/>
      <c r="F6" s="167"/>
    </row>
    <row r="7" spans="1:14" ht="15.75" customHeight="1" x14ac:dyDescent="0.25">
      <c r="A7" s="184"/>
      <c r="B7" s="184"/>
      <c r="C7" s="184"/>
      <c r="D7" s="184"/>
      <c r="E7" s="184"/>
      <c r="F7" s="184"/>
    </row>
    <row r="8" spans="1:14" ht="15" customHeight="1" x14ac:dyDescent="0.25">
      <c r="A8" s="13"/>
      <c r="B8" s="13"/>
      <c r="C8" s="13"/>
      <c r="D8" s="13"/>
      <c r="E8" s="249" t="s">
        <v>20</v>
      </c>
      <c r="F8" s="250"/>
    </row>
    <row r="9" spans="1:14" ht="13.5" customHeight="1" x14ac:dyDescent="0.25">
      <c r="A9" s="251" t="s">
        <v>1</v>
      </c>
      <c r="B9" s="254" t="s">
        <v>118</v>
      </c>
      <c r="C9" s="243" t="s">
        <v>2</v>
      </c>
      <c r="D9" s="246" t="s">
        <v>3</v>
      </c>
      <c r="E9" s="247"/>
      <c r="F9" s="248"/>
    </row>
    <row r="10" spans="1:14" ht="15.75" customHeight="1" x14ac:dyDescent="0.25">
      <c r="A10" s="252"/>
      <c r="B10" s="255"/>
      <c r="C10" s="244"/>
      <c r="D10" s="246" t="s">
        <v>4</v>
      </c>
      <c r="E10" s="248"/>
      <c r="F10" s="254" t="s">
        <v>5</v>
      </c>
    </row>
    <row r="11" spans="1:14" ht="47.25" customHeight="1" x14ac:dyDescent="0.25">
      <c r="A11" s="253"/>
      <c r="B11" s="256"/>
      <c r="C11" s="245"/>
      <c r="D11" s="193" t="s">
        <v>6</v>
      </c>
      <c r="E11" s="169" t="s">
        <v>119</v>
      </c>
      <c r="F11" s="257"/>
    </row>
    <row r="12" spans="1:14" ht="15" x14ac:dyDescent="0.2">
      <c r="A12" s="190" t="s">
        <v>116</v>
      </c>
      <c r="B12" s="191" t="s">
        <v>117</v>
      </c>
      <c r="C12" s="185"/>
      <c r="D12" s="185"/>
      <c r="E12" s="185"/>
      <c r="F12" s="185"/>
    </row>
    <row r="13" spans="1:14" ht="15" x14ac:dyDescent="0.25">
      <c r="A13" s="190"/>
      <c r="B13" s="192" t="s">
        <v>10</v>
      </c>
      <c r="C13" s="174"/>
      <c r="D13" s="175"/>
      <c r="E13" s="175"/>
      <c r="F13" s="168"/>
      <c r="G13" s="10"/>
    </row>
    <row r="14" spans="1:14" ht="15" x14ac:dyDescent="0.25">
      <c r="A14" s="194" t="s">
        <v>120</v>
      </c>
      <c r="B14" s="107" t="s">
        <v>121</v>
      </c>
      <c r="C14" s="114">
        <f>D14+F14</f>
        <v>1</v>
      </c>
      <c r="D14" s="114">
        <v>1</v>
      </c>
      <c r="E14" s="180">
        <v>0.98</v>
      </c>
      <c r="F14" s="168"/>
      <c r="G14" s="10"/>
    </row>
    <row r="15" spans="1:14" ht="15" x14ac:dyDescent="0.25">
      <c r="A15" s="169"/>
      <c r="B15" s="195" t="s">
        <v>122</v>
      </c>
      <c r="C15" s="178">
        <f t="shared" ref="C15:C27" si="0">D15+F15</f>
        <v>1</v>
      </c>
      <c r="D15" s="178">
        <f>D14</f>
        <v>1</v>
      </c>
      <c r="E15" s="179">
        <f t="shared" ref="E15:F15" si="1">E14</f>
        <v>0.98</v>
      </c>
      <c r="F15" s="178">
        <f t="shared" si="1"/>
        <v>0</v>
      </c>
      <c r="K15" s="12"/>
      <c r="L15" s="12"/>
      <c r="M15" s="12"/>
      <c r="N15" s="12"/>
    </row>
    <row r="16" spans="1:14" ht="15" x14ac:dyDescent="0.25">
      <c r="A16" s="196" t="s">
        <v>123</v>
      </c>
      <c r="B16" s="197" t="s">
        <v>124</v>
      </c>
      <c r="C16" s="114"/>
      <c r="D16" s="170"/>
      <c r="E16" s="141"/>
      <c r="F16" s="170"/>
      <c r="K16" s="12"/>
      <c r="L16" s="12"/>
      <c r="M16" s="242"/>
      <c r="N16" s="242"/>
    </row>
    <row r="17" spans="1:14" ht="15" x14ac:dyDescent="0.25">
      <c r="A17" s="198"/>
      <c r="B17" s="199" t="s">
        <v>10</v>
      </c>
      <c r="C17" s="114"/>
      <c r="D17" s="170"/>
      <c r="E17" s="141"/>
      <c r="F17" s="170"/>
      <c r="K17" s="12"/>
      <c r="L17" s="12"/>
      <c r="M17" s="183"/>
      <c r="N17" s="183"/>
    </row>
    <row r="18" spans="1:14" ht="15" x14ac:dyDescent="0.25">
      <c r="A18" s="194" t="s">
        <v>125</v>
      </c>
      <c r="B18" s="107" t="s">
        <v>126</v>
      </c>
      <c r="C18" s="114">
        <f t="shared" si="0"/>
        <v>32</v>
      </c>
      <c r="D18" s="203">
        <v>32</v>
      </c>
      <c r="E18" s="108">
        <v>0.8</v>
      </c>
      <c r="F18" s="203"/>
      <c r="I18" s="12"/>
    </row>
    <row r="19" spans="1:14" ht="15" x14ac:dyDescent="0.25">
      <c r="A19" s="194" t="s">
        <v>127</v>
      </c>
      <c r="B19" s="107" t="s">
        <v>128</v>
      </c>
      <c r="C19" s="114">
        <f t="shared" si="0"/>
        <v>16</v>
      </c>
      <c r="D19" s="108">
        <v>16</v>
      </c>
      <c r="E19" s="108">
        <v>0.6</v>
      </c>
      <c r="F19" s="108"/>
      <c r="I19" s="12"/>
    </row>
    <row r="20" spans="1:14" ht="15" x14ac:dyDescent="0.25">
      <c r="A20" s="194" t="s">
        <v>129</v>
      </c>
      <c r="B20" s="107" t="s">
        <v>130</v>
      </c>
      <c r="C20" s="114">
        <f t="shared" si="0"/>
        <v>60</v>
      </c>
      <c r="D20" s="203">
        <v>60</v>
      </c>
      <c r="E20" s="108"/>
      <c r="F20" s="203"/>
    </row>
    <row r="21" spans="1:14" ht="30" x14ac:dyDescent="0.25">
      <c r="A21" s="194" t="s">
        <v>131</v>
      </c>
      <c r="B21" s="107" t="s">
        <v>132</v>
      </c>
      <c r="C21" s="114">
        <f t="shared" si="0"/>
        <v>-8.8000000000000007</v>
      </c>
      <c r="D21" s="108">
        <v>-8.8000000000000007</v>
      </c>
      <c r="E21" s="108">
        <v>-0.4</v>
      </c>
      <c r="F21" s="116"/>
      <c r="K21" s="12"/>
      <c r="L21" s="12"/>
      <c r="M21" s="12"/>
      <c r="N21" s="12"/>
    </row>
    <row r="22" spans="1:14" ht="15" x14ac:dyDescent="0.25">
      <c r="A22" s="200"/>
      <c r="B22" s="201" t="s">
        <v>133</v>
      </c>
      <c r="C22" s="178">
        <f t="shared" si="0"/>
        <v>99.2</v>
      </c>
      <c r="D22" s="202">
        <f>D18+D19+D20+D21</f>
        <v>99.2</v>
      </c>
      <c r="E22" s="202">
        <f>E18+E19+E20+E21</f>
        <v>0.99999999999999989</v>
      </c>
      <c r="F22" s="202">
        <f t="shared" ref="F22" si="2">F18+F19+F20+F21</f>
        <v>0</v>
      </c>
      <c r="K22" s="12"/>
      <c r="L22" s="12"/>
      <c r="M22" s="12"/>
      <c r="N22" s="12"/>
    </row>
    <row r="23" spans="1:14" ht="17.25" customHeight="1" x14ac:dyDescent="0.2">
      <c r="A23" s="196" t="s">
        <v>41</v>
      </c>
      <c r="B23" s="197" t="s">
        <v>124</v>
      </c>
      <c r="C23" s="178"/>
      <c r="D23" s="202"/>
      <c r="E23" s="202"/>
      <c r="F23" s="202"/>
      <c r="K23" s="12"/>
      <c r="L23" s="12"/>
      <c r="M23" s="12"/>
      <c r="N23" s="12"/>
    </row>
    <row r="24" spans="1:14" ht="17.25" customHeight="1" x14ac:dyDescent="0.25">
      <c r="A24" s="206"/>
      <c r="B24" s="171" t="s">
        <v>140</v>
      </c>
      <c r="C24" s="178"/>
      <c r="D24" s="202"/>
      <c r="E24" s="202"/>
      <c r="F24" s="202"/>
      <c r="K24" s="12"/>
      <c r="L24" s="12"/>
      <c r="M24" s="12"/>
      <c r="N24" s="12"/>
    </row>
    <row r="25" spans="1:14" ht="15" x14ac:dyDescent="0.25">
      <c r="A25" s="194" t="s">
        <v>61</v>
      </c>
      <c r="B25" s="107" t="s">
        <v>141</v>
      </c>
      <c r="C25" s="114">
        <f>D25+F25</f>
        <v>5</v>
      </c>
      <c r="D25" s="74">
        <v>5</v>
      </c>
      <c r="E25" s="74">
        <v>4.9000000000000004</v>
      </c>
      <c r="F25" s="202"/>
      <c r="K25" s="12"/>
      <c r="L25" s="12"/>
      <c r="M25" s="12"/>
      <c r="N25" s="12"/>
    </row>
    <row r="26" spans="1:14" ht="17.25" customHeight="1" x14ac:dyDescent="0.25">
      <c r="A26" s="194"/>
      <c r="B26" s="207" t="s">
        <v>122</v>
      </c>
      <c r="C26" s="178">
        <f>D26+F26</f>
        <v>5</v>
      </c>
      <c r="D26" s="202">
        <f>D25</f>
        <v>5</v>
      </c>
      <c r="E26" s="202">
        <f t="shared" ref="E26:F26" si="3">E25</f>
        <v>4.9000000000000004</v>
      </c>
      <c r="F26" s="202">
        <f t="shared" si="3"/>
        <v>0</v>
      </c>
      <c r="K26" s="12"/>
      <c r="L26" s="12"/>
      <c r="M26" s="12"/>
      <c r="N26" s="12"/>
    </row>
    <row r="27" spans="1:14" ht="14.25" x14ac:dyDescent="0.2">
      <c r="A27" s="192"/>
      <c r="B27" s="66" t="s">
        <v>134</v>
      </c>
      <c r="C27" s="178">
        <f t="shared" si="0"/>
        <v>105.2</v>
      </c>
      <c r="D27" s="202">
        <f>D22+D15+D26</f>
        <v>105.2</v>
      </c>
      <c r="E27" s="216">
        <f t="shared" ref="E27:F27" si="4">E22+E15+E26</f>
        <v>6.8800000000000008</v>
      </c>
      <c r="F27" s="202">
        <f t="shared" si="4"/>
        <v>0</v>
      </c>
      <c r="K27" s="12"/>
      <c r="L27" s="12"/>
      <c r="M27" s="12"/>
      <c r="N27" s="12"/>
    </row>
    <row r="28" spans="1:14" x14ac:dyDescent="0.2">
      <c r="B28" s="123"/>
      <c r="C28" s="123"/>
      <c r="D28" s="123"/>
      <c r="E28" s="123"/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ht="15" x14ac:dyDescent="0.2">
      <c r="B30" s="156"/>
      <c r="C30" s="157"/>
      <c r="D30" s="158"/>
      <c r="E30" s="158"/>
      <c r="F30" s="158"/>
      <c r="K30" s="12"/>
      <c r="L30" s="12"/>
      <c r="M30" s="95"/>
      <c r="N30" s="12"/>
    </row>
    <row r="31" spans="1:14" x14ac:dyDescent="0.2">
      <c r="K31" s="12"/>
      <c r="L31" s="12"/>
      <c r="M31" s="95"/>
      <c r="N31" s="12"/>
    </row>
    <row r="32" spans="1:14" x14ac:dyDescent="0.2">
      <c r="K32" s="12"/>
      <c r="L32" s="12"/>
      <c r="M32" s="89"/>
      <c r="N32" s="97"/>
    </row>
    <row r="33" spans="11:14" x14ac:dyDescent="0.2">
      <c r="K33" s="12"/>
      <c r="L33" s="12"/>
      <c r="M33" s="12"/>
      <c r="N33" s="12"/>
    </row>
    <row r="34" spans="11:14" x14ac:dyDescent="0.2">
      <c r="K34" s="12"/>
      <c r="L34" s="12"/>
      <c r="M34" s="12"/>
      <c r="N34" s="12"/>
    </row>
    <row r="35" spans="11:14" x14ac:dyDescent="0.2">
      <c r="K35" s="12"/>
      <c r="L35" s="12"/>
      <c r="M35" s="12"/>
      <c r="N35" s="12"/>
    </row>
    <row r="36" spans="11:14" x14ac:dyDescent="0.2">
      <c r="K36" s="12"/>
      <c r="L36" s="12"/>
      <c r="M36" s="12"/>
      <c r="N36" s="12"/>
    </row>
    <row r="37" spans="11:14" x14ac:dyDescent="0.2">
      <c r="K37" s="12"/>
      <c r="L37" s="12"/>
      <c r="M37" s="12"/>
      <c r="N37" s="12"/>
    </row>
    <row r="38" spans="11:14" x14ac:dyDescent="0.2">
      <c r="K38" s="12"/>
      <c r="L38" s="12"/>
      <c r="M38" s="12"/>
      <c r="N38" s="12"/>
    </row>
    <row r="39" spans="11:14" x14ac:dyDescent="0.2">
      <c r="K39" s="12"/>
      <c r="L39" s="100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16.5" customHeight="1" x14ac:dyDescent="0.2">
      <c r="K42" s="12"/>
      <c r="L42" s="12"/>
      <c r="M42" s="12"/>
      <c r="N42" s="12"/>
    </row>
    <row r="43" spans="11:14" ht="31.5" customHeight="1" x14ac:dyDescent="0.2">
      <c r="K43" s="12"/>
      <c r="L43" s="12"/>
      <c r="M43" s="12"/>
      <c r="N43" s="12"/>
    </row>
    <row r="44" spans="11:14" x14ac:dyDescent="0.2">
      <c r="K44" s="12"/>
      <c r="L44" s="12"/>
      <c r="M44" s="12"/>
      <c r="N44" s="12"/>
    </row>
    <row r="45" spans="11:14" x14ac:dyDescent="0.2">
      <c r="K45" s="101"/>
      <c r="L45" s="100"/>
      <c r="M45" s="12"/>
      <c r="N45" s="12"/>
    </row>
    <row r="46" spans="11:14" x14ac:dyDescent="0.2">
      <c r="K46" s="2"/>
      <c r="L46" s="3"/>
      <c r="M46" s="12"/>
      <c r="N46" s="12"/>
    </row>
    <row r="47" spans="11:14" x14ac:dyDescent="0.2">
      <c r="K47" s="12"/>
      <c r="L47" s="12"/>
      <c r="M47" s="12"/>
      <c r="N47" s="12"/>
    </row>
    <row r="48" spans="11:14" x14ac:dyDescent="0.2">
      <c r="K48" s="12"/>
      <c r="L48" s="12"/>
      <c r="M48" s="12"/>
      <c r="N48" s="12"/>
    </row>
    <row r="63" ht="30" customHeight="1" x14ac:dyDescent="0.2"/>
    <row r="68" spans="10:10" x14ac:dyDescent="0.2">
      <c r="J68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9">
    <mergeCell ref="M16:N16"/>
    <mergeCell ref="A5:F5"/>
    <mergeCell ref="C9:C11"/>
    <mergeCell ref="D9:F9"/>
    <mergeCell ref="E8:F8"/>
    <mergeCell ref="A9:A11"/>
    <mergeCell ref="B9:B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topLeftCell="A16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9.8554687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172</v>
      </c>
      <c r="D2" s="77"/>
      <c r="E2" s="77"/>
      <c r="F2" s="7"/>
    </row>
    <row r="3" spans="1:14" ht="15" x14ac:dyDescent="0.25">
      <c r="A3" s="7"/>
      <c r="B3" s="7"/>
      <c r="C3" s="77" t="s">
        <v>166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4"/>
      <c r="B5" s="167" t="s">
        <v>75</v>
      </c>
      <c r="C5" s="167"/>
      <c r="D5" s="167"/>
      <c r="E5" s="167"/>
      <c r="F5" s="167"/>
    </row>
    <row r="6" spans="1:14" ht="15.75" customHeight="1" x14ac:dyDescent="0.25">
      <c r="A6" s="4"/>
      <c r="B6" s="167" t="s">
        <v>76</v>
      </c>
      <c r="C6" s="167"/>
      <c r="D6" s="167"/>
      <c r="E6" s="167"/>
      <c r="F6" s="167"/>
    </row>
    <row r="7" spans="1:14" ht="15.75" customHeight="1" x14ac:dyDescent="0.25">
      <c r="A7" s="163"/>
      <c r="B7" s="163"/>
      <c r="C7" s="163"/>
      <c r="D7" s="163"/>
      <c r="E7" s="163"/>
      <c r="F7" s="163"/>
    </row>
    <row r="8" spans="1:14" ht="15" customHeight="1" x14ac:dyDescent="0.25">
      <c r="A8" s="13"/>
      <c r="B8" s="13"/>
      <c r="C8" s="13"/>
      <c r="D8" s="13"/>
      <c r="E8" s="238" t="s">
        <v>21</v>
      </c>
      <c r="F8" s="239"/>
    </row>
    <row r="9" spans="1:14" ht="13.5" customHeight="1" x14ac:dyDescent="0.2">
      <c r="A9" s="241" t="s">
        <v>14</v>
      </c>
      <c r="B9" s="241" t="s">
        <v>30</v>
      </c>
      <c r="C9" s="241" t="s">
        <v>3</v>
      </c>
      <c r="D9" s="241"/>
      <c r="E9" s="241"/>
      <c r="F9" s="241"/>
    </row>
    <row r="10" spans="1:14" ht="15.75" customHeight="1" x14ac:dyDescent="0.2">
      <c r="A10" s="241"/>
      <c r="B10" s="241"/>
      <c r="C10" s="241" t="s">
        <v>2</v>
      </c>
      <c r="D10" s="241" t="s">
        <v>4</v>
      </c>
      <c r="E10" s="241"/>
      <c r="F10" s="241" t="s">
        <v>5</v>
      </c>
    </row>
    <row r="11" spans="1:14" ht="31.5" customHeight="1" x14ac:dyDescent="0.2">
      <c r="A11" s="241"/>
      <c r="B11" s="241"/>
      <c r="C11" s="241"/>
      <c r="D11" s="161" t="s">
        <v>2</v>
      </c>
      <c r="E11" s="161" t="s">
        <v>31</v>
      </c>
      <c r="F11" s="241"/>
    </row>
    <row r="12" spans="1:14" ht="15" x14ac:dyDescent="0.2">
      <c r="A12" s="164">
        <v>1</v>
      </c>
      <c r="B12" s="164">
        <v>2</v>
      </c>
      <c r="C12" s="164">
        <v>3</v>
      </c>
      <c r="D12" s="164">
        <v>4</v>
      </c>
      <c r="E12" s="164">
        <v>5</v>
      </c>
      <c r="F12" s="164">
        <v>6</v>
      </c>
    </row>
    <row r="13" spans="1:14" ht="15" x14ac:dyDescent="0.25">
      <c r="A13" s="168">
        <v>1</v>
      </c>
      <c r="B13" s="225" t="s">
        <v>55</v>
      </c>
      <c r="C13" s="145">
        <f>D13+F13</f>
        <v>-1.9000000000005457E-2</v>
      </c>
      <c r="D13" s="168">
        <v>-37.023000000000003</v>
      </c>
      <c r="E13" s="168">
        <v>-60.417999999999999</v>
      </c>
      <c r="F13" s="168">
        <v>37.003999999999998</v>
      </c>
      <c r="G13" s="10"/>
      <c r="I13" s="64"/>
    </row>
    <row r="14" spans="1:14" ht="15" x14ac:dyDescent="0.25">
      <c r="A14" s="169">
        <v>2</v>
      </c>
      <c r="B14" s="107" t="s">
        <v>77</v>
      </c>
      <c r="C14" s="145">
        <f t="shared" ref="C14:C27" si="0">D14+F14</f>
        <v>1.4719999999999995</v>
      </c>
      <c r="D14" s="145">
        <v>-8.3650000000000002</v>
      </c>
      <c r="E14" s="145">
        <v>1.1930000000000001</v>
      </c>
      <c r="F14" s="145">
        <v>9.8369999999999997</v>
      </c>
      <c r="I14" s="12"/>
    </row>
    <row r="15" spans="1:14" ht="15" x14ac:dyDescent="0.25">
      <c r="A15" s="168">
        <v>3</v>
      </c>
      <c r="B15" s="107" t="s">
        <v>65</v>
      </c>
      <c r="C15" s="145">
        <f t="shared" si="0"/>
        <v>28.036000000000001</v>
      </c>
      <c r="D15" s="170">
        <v>28.036000000000001</v>
      </c>
      <c r="E15" s="141">
        <v>27.635000000000002</v>
      </c>
      <c r="F15" s="170"/>
      <c r="K15" s="12"/>
      <c r="L15" s="12"/>
      <c r="M15" s="12"/>
      <c r="N15" s="12"/>
    </row>
    <row r="16" spans="1:14" ht="15" x14ac:dyDescent="0.25">
      <c r="A16" s="169">
        <v>4</v>
      </c>
      <c r="B16" s="107" t="s">
        <v>32</v>
      </c>
      <c r="C16" s="145">
        <f t="shared" si="0"/>
        <v>12.311999999999999</v>
      </c>
      <c r="D16" s="170">
        <v>-10.337999999999999</v>
      </c>
      <c r="E16" s="141">
        <v>-13.73</v>
      </c>
      <c r="F16" s="170">
        <v>22.65</v>
      </c>
      <c r="G16" s="10"/>
      <c r="I16" s="12"/>
      <c r="K16" s="12"/>
      <c r="L16" s="12"/>
      <c r="M16" s="242"/>
      <c r="N16" s="242"/>
    </row>
    <row r="17" spans="1:14" ht="15" x14ac:dyDescent="0.25">
      <c r="A17" s="168">
        <v>5</v>
      </c>
      <c r="B17" s="107" t="s">
        <v>56</v>
      </c>
      <c r="C17" s="145">
        <f t="shared" si="0"/>
        <v>66.295000000000002</v>
      </c>
      <c r="D17" s="170">
        <v>66.295000000000002</v>
      </c>
      <c r="E17" s="141">
        <v>65.421000000000006</v>
      </c>
      <c r="F17" s="170"/>
      <c r="I17" s="12"/>
      <c r="K17" s="12"/>
      <c r="L17" s="12"/>
      <c r="M17" s="162"/>
      <c r="N17" s="162"/>
    </row>
    <row r="18" spans="1:14" ht="15" x14ac:dyDescent="0.25">
      <c r="A18" s="169">
        <v>6</v>
      </c>
      <c r="B18" s="107" t="s">
        <v>78</v>
      </c>
      <c r="C18" s="145">
        <f t="shared" si="0"/>
        <v>50.2</v>
      </c>
      <c r="D18" s="141">
        <v>50.2</v>
      </c>
      <c r="E18" s="141">
        <v>49.5</v>
      </c>
      <c r="F18" s="141"/>
    </row>
    <row r="19" spans="1:14" ht="15" x14ac:dyDescent="0.25">
      <c r="A19" s="168">
        <v>7</v>
      </c>
      <c r="B19" s="107" t="s">
        <v>57</v>
      </c>
      <c r="C19" s="145">
        <f t="shared" si="0"/>
        <v>54.929000000000002</v>
      </c>
      <c r="D19" s="170">
        <v>52.429000000000002</v>
      </c>
      <c r="E19" s="141">
        <v>51.432000000000002</v>
      </c>
      <c r="F19" s="170">
        <v>2.5</v>
      </c>
    </row>
    <row r="20" spans="1:14" ht="15" x14ac:dyDescent="0.25">
      <c r="A20" s="169">
        <v>8</v>
      </c>
      <c r="B20" s="107" t="s">
        <v>79</v>
      </c>
      <c r="C20" s="145">
        <f t="shared" si="0"/>
        <v>19.234000000000002</v>
      </c>
      <c r="D20" s="141">
        <v>19.234000000000002</v>
      </c>
      <c r="E20" s="141">
        <v>21.959</v>
      </c>
      <c r="F20" s="143"/>
      <c r="G20" s="220"/>
      <c r="H20" s="205"/>
    </row>
    <row r="21" spans="1:14" ht="30" x14ac:dyDescent="0.25">
      <c r="A21" s="213">
        <v>10</v>
      </c>
      <c r="B21" s="107" t="s">
        <v>81</v>
      </c>
      <c r="C21" s="145">
        <f t="shared" si="0"/>
        <v>0</v>
      </c>
      <c r="D21" s="144"/>
      <c r="E21" s="144">
        <v>-0.4</v>
      </c>
      <c r="F21" s="144"/>
      <c r="G21" s="205"/>
      <c r="H21" s="205"/>
      <c r="K21" s="12"/>
      <c r="L21" s="12"/>
      <c r="M21" s="12"/>
      <c r="N21" s="12"/>
    </row>
    <row r="22" spans="1:14" ht="15" x14ac:dyDescent="0.25">
      <c r="A22" s="168">
        <v>13</v>
      </c>
      <c r="B22" s="107" t="s">
        <v>69</v>
      </c>
      <c r="C22" s="145">
        <f t="shared" si="0"/>
        <v>0</v>
      </c>
      <c r="D22" s="144">
        <v>-5.9</v>
      </c>
      <c r="E22" s="144">
        <v>-7.7380000000000004</v>
      </c>
      <c r="F22" s="144">
        <v>5.9</v>
      </c>
      <c r="G22" s="205"/>
      <c r="H22" s="205"/>
      <c r="K22" s="12"/>
      <c r="L22" s="12"/>
      <c r="M22" s="12"/>
      <c r="N22" s="12"/>
    </row>
    <row r="23" spans="1:14" ht="15" x14ac:dyDescent="0.25">
      <c r="A23" s="169">
        <v>16</v>
      </c>
      <c r="B23" s="107" t="s">
        <v>84</v>
      </c>
      <c r="C23" s="145">
        <f t="shared" si="0"/>
        <v>0</v>
      </c>
      <c r="D23" s="144">
        <v>-39.68</v>
      </c>
      <c r="E23" s="144">
        <v>-42.68</v>
      </c>
      <c r="F23" s="144">
        <v>39.68</v>
      </c>
      <c r="G23" s="205"/>
      <c r="H23" s="205"/>
      <c r="K23" s="12"/>
      <c r="L23" s="12"/>
      <c r="M23" s="12"/>
      <c r="N23" s="12"/>
    </row>
    <row r="24" spans="1:14" ht="15" x14ac:dyDescent="0.25">
      <c r="A24" s="168">
        <v>17</v>
      </c>
      <c r="B24" s="107" t="s">
        <v>85</v>
      </c>
      <c r="C24" s="145">
        <f t="shared" si="0"/>
        <v>-20.3</v>
      </c>
      <c r="D24" s="144">
        <v>-20.3</v>
      </c>
      <c r="E24" s="144">
        <v>-20</v>
      </c>
      <c r="F24" s="144"/>
      <c r="K24" s="12"/>
      <c r="L24" s="12"/>
      <c r="M24" s="12"/>
      <c r="N24" s="12"/>
    </row>
    <row r="25" spans="1:14" ht="45" x14ac:dyDescent="0.25">
      <c r="A25" s="214">
        <v>21</v>
      </c>
      <c r="B25" s="226" t="s">
        <v>86</v>
      </c>
      <c r="C25" s="145">
        <f t="shared" si="0"/>
        <v>2.4460000000000002</v>
      </c>
      <c r="D25" s="144">
        <v>-3.802</v>
      </c>
      <c r="E25" s="144">
        <v>-21.837</v>
      </c>
      <c r="F25" s="144">
        <v>6.2480000000000002</v>
      </c>
      <c r="G25" s="10"/>
      <c r="K25" s="12"/>
      <c r="L25" s="12"/>
      <c r="M25" s="12"/>
      <c r="N25" s="12"/>
    </row>
    <row r="26" spans="1:14" ht="45" x14ac:dyDescent="0.25">
      <c r="A26" s="213">
        <v>22</v>
      </c>
      <c r="B26" s="107" t="s">
        <v>87</v>
      </c>
      <c r="C26" s="145">
        <f t="shared" si="0"/>
        <v>-214.60499999999999</v>
      </c>
      <c r="D26" s="144">
        <v>-214.60499999999999</v>
      </c>
      <c r="E26" s="144"/>
      <c r="F26" s="144"/>
      <c r="G26" s="10"/>
      <c r="H26" s="204"/>
      <c r="K26" s="12"/>
      <c r="L26" s="12"/>
      <c r="M26" s="12"/>
      <c r="N26" s="12"/>
    </row>
    <row r="27" spans="1:14" ht="14.25" x14ac:dyDescent="0.2">
      <c r="A27" s="171">
        <v>23</v>
      </c>
      <c r="B27" s="207" t="s">
        <v>88</v>
      </c>
      <c r="C27" s="172">
        <f t="shared" si="0"/>
        <v>0</v>
      </c>
      <c r="D27" s="159">
        <f>SUM(D13:D26)</f>
        <v>-123.81899999999999</v>
      </c>
      <c r="E27" s="159">
        <f>SUM(E13:E26)</f>
        <v>50.336999999999975</v>
      </c>
      <c r="F27" s="159">
        <f>SUM(F13:F26)</f>
        <v>123.819</v>
      </c>
      <c r="K27" s="12"/>
      <c r="L27" s="12"/>
      <c r="M27" s="12"/>
      <c r="N27" s="12"/>
    </row>
    <row r="28" spans="1:14" x14ac:dyDescent="0.2">
      <c r="B28" s="123"/>
      <c r="C28" s="123"/>
      <c r="D28" s="123"/>
      <c r="E28" s="123"/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ht="15" x14ac:dyDescent="0.2">
      <c r="B30" s="156"/>
      <c r="C30" s="157"/>
      <c r="D30" s="158"/>
      <c r="E30" s="158"/>
      <c r="F30" s="158"/>
      <c r="K30" s="12"/>
      <c r="L30" s="12"/>
      <c r="M30" s="95"/>
      <c r="N30" s="12"/>
    </row>
    <row r="31" spans="1:14" x14ac:dyDescent="0.2">
      <c r="K31" s="12"/>
      <c r="L31" s="12"/>
      <c r="M31" s="95"/>
      <c r="N31" s="12"/>
    </row>
    <row r="32" spans="1:14" x14ac:dyDescent="0.2">
      <c r="K32" s="12"/>
      <c r="L32" s="12"/>
      <c r="M32" s="89"/>
      <c r="N32" s="97"/>
    </row>
    <row r="33" spans="11:14" x14ac:dyDescent="0.2">
      <c r="K33" s="12"/>
      <c r="L33" s="12"/>
      <c r="M33" s="12"/>
      <c r="N33" s="12"/>
    </row>
    <row r="34" spans="11:14" x14ac:dyDescent="0.2">
      <c r="K34" s="12"/>
      <c r="L34" s="12"/>
      <c r="M34" s="12"/>
      <c r="N34" s="12"/>
    </row>
    <row r="35" spans="11:14" x14ac:dyDescent="0.2">
      <c r="K35" s="12"/>
      <c r="L35" s="100"/>
      <c r="M35" s="12"/>
      <c r="N35" s="12"/>
    </row>
    <row r="36" spans="11:14" x14ac:dyDescent="0.2">
      <c r="K36" s="12"/>
      <c r="L36" s="12"/>
      <c r="M36" s="12"/>
      <c r="N36" s="12"/>
    </row>
    <row r="37" spans="11:14" x14ac:dyDescent="0.2">
      <c r="K37" s="12"/>
      <c r="L37" s="12"/>
      <c r="M37" s="12"/>
      <c r="N37" s="12"/>
    </row>
    <row r="38" spans="11:14" x14ac:dyDescent="0.2">
      <c r="K38" s="12"/>
      <c r="L38" s="12"/>
      <c r="M38" s="12"/>
      <c r="N38" s="12"/>
    </row>
    <row r="39" spans="11:14" x14ac:dyDescent="0.2">
      <c r="K39" s="101"/>
      <c r="L39" s="12"/>
      <c r="M39" s="12"/>
      <c r="N39" s="12"/>
    </row>
    <row r="40" spans="11:14" x14ac:dyDescent="0.2">
      <c r="K40" s="2"/>
      <c r="L40" s="12"/>
      <c r="M40" s="12"/>
      <c r="N40" s="12"/>
    </row>
    <row r="41" spans="11:14" x14ac:dyDescent="0.2">
      <c r="K41" s="12"/>
      <c r="L41" s="100"/>
      <c r="M41" s="12"/>
      <c r="N41" s="12"/>
    </row>
    <row r="42" spans="11:14" ht="16.5" customHeight="1" x14ac:dyDescent="0.2">
      <c r="K42" s="12"/>
      <c r="L42" s="3"/>
      <c r="M42" s="12"/>
      <c r="N42" s="12"/>
    </row>
    <row r="43" spans="11:14" ht="31.5" customHeight="1" x14ac:dyDescent="0.2">
      <c r="L43" s="12"/>
      <c r="M43" s="12"/>
      <c r="N43" s="12"/>
    </row>
    <row r="44" spans="11:14" x14ac:dyDescent="0.2">
      <c r="L44" s="12"/>
      <c r="M44" s="12"/>
      <c r="N44" s="12"/>
    </row>
    <row r="45" spans="11:14" x14ac:dyDescent="0.2">
      <c r="M45" s="12"/>
      <c r="N45" s="12"/>
    </row>
    <row r="46" spans="11:14" x14ac:dyDescent="0.2">
      <c r="M46" s="12"/>
      <c r="N46" s="12"/>
    </row>
    <row r="47" spans="11:14" x14ac:dyDescent="0.2">
      <c r="M47" s="12"/>
      <c r="N47" s="12"/>
    </row>
    <row r="48" spans="11:14" x14ac:dyDescent="0.2">
      <c r="M48" s="12"/>
      <c r="N48" s="12"/>
    </row>
    <row r="56" spans="10:10" x14ac:dyDescent="0.2">
      <c r="J56" s="9"/>
    </row>
    <row r="63" spans="10:10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M16:N1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9"/>
  <sheetViews>
    <sheetView topLeftCell="A28" zoomScale="130" zoomScaleNormal="130" workbookViewId="0">
      <selection activeCell="I43" sqref="I43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8.28515625" customWidth="1"/>
    <col min="5" max="5" width="12.42578125" customWidth="1"/>
    <col min="6" max="6" width="9.285156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173</v>
      </c>
      <c r="D2" s="77"/>
      <c r="E2" s="77"/>
      <c r="F2" s="7"/>
    </row>
    <row r="3" spans="1:14" ht="15" x14ac:dyDescent="0.25">
      <c r="A3" s="7"/>
      <c r="B3" s="7"/>
      <c r="C3" s="77" t="s">
        <v>35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37" t="s">
        <v>71</v>
      </c>
      <c r="B5" s="237"/>
      <c r="C5" s="237"/>
      <c r="D5" s="237"/>
      <c r="E5" s="237"/>
      <c r="F5" s="237"/>
    </row>
    <row r="6" spans="1:14" ht="15.75" customHeight="1" x14ac:dyDescent="0.25">
      <c r="A6" s="72"/>
      <c r="B6" s="258" t="s">
        <v>72</v>
      </c>
      <c r="C6" s="258"/>
      <c r="D6" s="258"/>
      <c r="E6" s="258"/>
      <c r="F6" s="258"/>
    </row>
    <row r="7" spans="1:14" ht="15.75" customHeight="1" x14ac:dyDescent="0.25">
      <c r="A7" s="72"/>
      <c r="B7" s="72"/>
      <c r="C7" s="72"/>
      <c r="D7" s="72"/>
      <c r="E7" s="72"/>
      <c r="F7" s="72"/>
    </row>
    <row r="8" spans="1:14" ht="15" customHeight="1" x14ac:dyDescent="0.25">
      <c r="A8" s="13"/>
      <c r="B8" s="13"/>
      <c r="C8" s="13"/>
      <c r="D8" s="13"/>
      <c r="E8" s="238" t="s">
        <v>21</v>
      </c>
      <c r="F8" s="239"/>
    </row>
    <row r="9" spans="1:14" ht="13.5" customHeight="1" x14ac:dyDescent="0.2">
      <c r="A9" s="241" t="s">
        <v>14</v>
      </c>
      <c r="B9" s="241" t="s">
        <v>30</v>
      </c>
      <c r="C9" s="241" t="s">
        <v>3</v>
      </c>
      <c r="D9" s="241"/>
      <c r="E9" s="241"/>
      <c r="F9" s="241"/>
    </row>
    <row r="10" spans="1:14" ht="35.25" customHeight="1" x14ac:dyDescent="0.2">
      <c r="A10" s="241"/>
      <c r="B10" s="241"/>
      <c r="C10" s="241" t="s">
        <v>2</v>
      </c>
      <c r="D10" s="241" t="s">
        <v>4</v>
      </c>
      <c r="E10" s="241"/>
      <c r="F10" s="241" t="s">
        <v>5</v>
      </c>
    </row>
    <row r="11" spans="1:14" ht="31.5" customHeight="1" x14ac:dyDescent="0.2">
      <c r="A11" s="241"/>
      <c r="B11" s="241"/>
      <c r="C11" s="241"/>
      <c r="D11" s="112" t="s">
        <v>2</v>
      </c>
      <c r="E11" s="112" t="s">
        <v>31</v>
      </c>
      <c r="F11" s="241"/>
    </row>
    <row r="12" spans="1:14" ht="15" x14ac:dyDescent="0.2">
      <c r="A12" s="113">
        <v>1</v>
      </c>
      <c r="B12" s="113">
        <v>2</v>
      </c>
      <c r="C12" s="113">
        <v>3</v>
      </c>
      <c r="D12" s="113">
        <v>4</v>
      </c>
      <c r="E12" s="113">
        <v>5</v>
      </c>
      <c r="F12" s="113">
        <v>6</v>
      </c>
    </row>
    <row r="13" spans="1:14" ht="14.25" x14ac:dyDescent="0.2">
      <c r="A13" s="115">
        <v>1</v>
      </c>
      <c r="B13" s="232" t="s">
        <v>55</v>
      </c>
      <c r="C13" s="124">
        <f>D13+F13</f>
        <v>-15</v>
      </c>
      <c r="D13" s="124">
        <f>D14</f>
        <v>0</v>
      </c>
      <c r="E13" s="124">
        <f t="shared" ref="E13:F13" si="0">E14</f>
        <v>0</v>
      </c>
      <c r="F13" s="124">
        <f t="shared" si="0"/>
        <v>-15</v>
      </c>
    </row>
    <row r="14" spans="1:14" ht="15" x14ac:dyDescent="0.2">
      <c r="A14" s="117"/>
      <c r="B14" s="118" t="s">
        <v>96</v>
      </c>
      <c r="C14" s="234">
        <f>D14+F14</f>
        <v>-15</v>
      </c>
      <c r="D14" s="235"/>
      <c r="E14" s="235"/>
      <c r="F14" s="234">
        <v>-15</v>
      </c>
    </row>
    <row r="15" spans="1:14" ht="14.25" x14ac:dyDescent="0.2">
      <c r="A15" s="115">
        <v>2</v>
      </c>
      <c r="B15" s="119" t="s">
        <v>77</v>
      </c>
      <c r="C15" s="124">
        <f t="shared" ref="C15:C23" si="1">D15+F15</f>
        <v>-15</v>
      </c>
      <c r="D15" s="222">
        <f>D17+D16</f>
        <v>-8.9169999999999998</v>
      </c>
      <c r="E15" s="124">
        <f t="shared" ref="E15:F15" si="2">E17+E16</f>
        <v>0</v>
      </c>
      <c r="F15" s="222">
        <f t="shared" si="2"/>
        <v>-6.0830000000000002</v>
      </c>
      <c r="K15" s="12"/>
      <c r="L15" s="12"/>
      <c r="M15" s="12"/>
      <c r="N15" s="12"/>
    </row>
    <row r="16" spans="1:14" ht="15" x14ac:dyDescent="0.2">
      <c r="A16" s="231"/>
      <c r="B16" s="118" t="s">
        <v>96</v>
      </c>
      <c r="C16" s="234">
        <f t="shared" si="1"/>
        <v>-15</v>
      </c>
      <c r="D16" s="222"/>
      <c r="E16" s="124"/>
      <c r="F16" s="234">
        <v>-15</v>
      </c>
      <c r="K16" s="12"/>
      <c r="L16" s="12"/>
      <c r="M16" s="242"/>
      <c r="N16" s="242"/>
    </row>
    <row r="17" spans="1:14" ht="17.25" customHeight="1" x14ac:dyDescent="0.2">
      <c r="A17" s="235"/>
      <c r="B17" s="118" t="s">
        <v>103</v>
      </c>
      <c r="C17" s="234">
        <f t="shared" si="1"/>
        <v>0</v>
      </c>
      <c r="D17" s="235">
        <v>-8.9169999999999998</v>
      </c>
      <c r="E17" s="234"/>
      <c r="F17" s="235">
        <v>8.9169999999999998</v>
      </c>
      <c r="K17" s="12"/>
      <c r="L17" s="12"/>
      <c r="M17" s="105"/>
      <c r="N17" s="105"/>
    </row>
    <row r="18" spans="1:14" ht="14.25" x14ac:dyDescent="0.2">
      <c r="A18" s="115">
        <v>4</v>
      </c>
      <c r="B18" s="119" t="s">
        <v>32</v>
      </c>
      <c r="C18" s="124">
        <f t="shared" si="1"/>
        <v>0</v>
      </c>
      <c r="D18" s="222">
        <f>D19+D20</f>
        <v>-7.7</v>
      </c>
      <c r="E18" s="124">
        <f t="shared" ref="E18:F18" si="3">E19+E20</f>
        <v>0</v>
      </c>
      <c r="F18" s="222">
        <f t="shared" si="3"/>
        <v>7.7</v>
      </c>
    </row>
    <row r="19" spans="1:14" ht="15" x14ac:dyDescent="0.2">
      <c r="A19" s="117"/>
      <c r="B19" s="118" t="s">
        <v>164</v>
      </c>
      <c r="C19" s="234">
        <f t="shared" si="1"/>
        <v>0</v>
      </c>
      <c r="D19" s="235">
        <v>-2.2999999999999998</v>
      </c>
      <c r="E19" s="234"/>
      <c r="F19" s="235">
        <v>2.2999999999999998</v>
      </c>
    </row>
    <row r="20" spans="1:14" ht="15" x14ac:dyDescent="0.2">
      <c r="A20" s="117"/>
      <c r="B20" s="118" t="s">
        <v>103</v>
      </c>
      <c r="C20" s="234">
        <f t="shared" si="1"/>
        <v>0</v>
      </c>
      <c r="D20" s="235">
        <v>-5.4</v>
      </c>
      <c r="E20" s="234"/>
      <c r="F20" s="235">
        <v>5.4</v>
      </c>
    </row>
    <row r="21" spans="1:14" ht="14.25" x14ac:dyDescent="0.2">
      <c r="A21" s="115">
        <v>7</v>
      </c>
      <c r="B21" s="119" t="s">
        <v>57</v>
      </c>
      <c r="C21" s="140">
        <f t="shared" si="1"/>
        <v>1.8</v>
      </c>
      <c r="D21" s="222">
        <f>D23+D22</f>
        <v>1.8000000000000016E-2</v>
      </c>
      <c r="E21" s="124">
        <f t="shared" ref="E21:F21" si="4">E23+E22</f>
        <v>0</v>
      </c>
      <c r="F21" s="222">
        <f t="shared" si="4"/>
        <v>1.782</v>
      </c>
      <c r="K21" s="12"/>
      <c r="L21" s="12"/>
      <c r="M21" s="12"/>
      <c r="N21" s="12"/>
    </row>
    <row r="22" spans="1:14" ht="15" x14ac:dyDescent="0.2">
      <c r="A22" s="231"/>
      <c r="B22" s="118" t="s">
        <v>96</v>
      </c>
      <c r="C22" s="142">
        <f t="shared" si="1"/>
        <v>1.8</v>
      </c>
      <c r="D22" s="142">
        <v>1.8</v>
      </c>
      <c r="E22" s="222"/>
      <c r="F22" s="222"/>
      <c r="G22" s="224"/>
      <c r="K22" s="12"/>
      <c r="L22" s="12"/>
      <c r="M22" s="12"/>
      <c r="N22" s="12"/>
    </row>
    <row r="23" spans="1:14" ht="15" x14ac:dyDescent="0.2">
      <c r="A23" s="235"/>
      <c r="B23" s="118" t="s">
        <v>103</v>
      </c>
      <c r="C23" s="142">
        <f t="shared" si="1"/>
        <v>0</v>
      </c>
      <c r="D23" s="235">
        <v>-1.782</v>
      </c>
      <c r="E23" s="235"/>
      <c r="F23" s="235">
        <v>1.782</v>
      </c>
      <c r="G23" s="10"/>
      <c r="K23" s="12"/>
      <c r="L23" s="12"/>
      <c r="M23" s="12"/>
      <c r="N23" s="12"/>
    </row>
    <row r="24" spans="1:14" ht="14.25" x14ac:dyDescent="0.2">
      <c r="A24" s="115">
        <v>8</v>
      </c>
      <c r="B24" s="119" t="s">
        <v>66</v>
      </c>
      <c r="C24" s="143">
        <f t="shared" ref="C24:C41" si="5">D24+F24</f>
        <v>6.9729999999999999</v>
      </c>
      <c r="D24" s="143">
        <f>D25</f>
        <v>6.9729999999999999</v>
      </c>
      <c r="E24" s="143">
        <f t="shared" ref="E24:F24" si="6">E25</f>
        <v>6.343</v>
      </c>
      <c r="F24" s="116">
        <f t="shared" si="6"/>
        <v>0</v>
      </c>
      <c r="K24" s="12"/>
      <c r="L24" s="12"/>
      <c r="M24" s="12"/>
      <c r="N24" s="12"/>
    </row>
    <row r="25" spans="1:14" ht="15" x14ac:dyDescent="0.25">
      <c r="A25" s="117"/>
      <c r="B25" s="118" t="s">
        <v>96</v>
      </c>
      <c r="C25" s="141">
        <f t="shared" si="5"/>
        <v>6.9729999999999999</v>
      </c>
      <c r="D25" s="141">
        <v>6.9729999999999999</v>
      </c>
      <c r="E25" s="141">
        <v>6.343</v>
      </c>
      <c r="F25" s="108"/>
      <c r="K25" s="12"/>
      <c r="L25" s="12"/>
      <c r="M25" s="12"/>
      <c r="N25" s="12"/>
    </row>
    <row r="26" spans="1:14" ht="28.5" x14ac:dyDescent="0.2">
      <c r="A26" s="115">
        <v>10</v>
      </c>
      <c r="B26" s="119" t="s">
        <v>80</v>
      </c>
      <c r="C26" s="143">
        <f t="shared" si="5"/>
        <v>13.28</v>
      </c>
      <c r="D26" s="143">
        <f>D27</f>
        <v>13.28</v>
      </c>
      <c r="E26" s="143">
        <f t="shared" ref="E26:F26" si="7">E27</f>
        <v>12.798999999999999</v>
      </c>
      <c r="F26" s="116">
        <f t="shared" si="7"/>
        <v>0</v>
      </c>
      <c r="K26" s="12"/>
      <c r="L26" s="12"/>
      <c r="M26" s="12"/>
      <c r="N26" s="12"/>
    </row>
    <row r="27" spans="1:14" ht="15" x14ac:dyDescent="0.25">
      <c r="A27" s="117"/>
      <c r="B27" s="118" t="s">
        <v>96</v>
      </c>
      <c r="C27" s="141">
        <f t="shared" si="5"/>
        <v>13.28</v>
      </c>
      <c r="D27" s="141">
        <v>13.28</v>
      </c>
      <c r="E27" s="141">
        <v>12.798999999999999</v>
      </c>
      <c r="F27" s="108"/>
      <c r="G27" s="224"/>
      <c r="H27" s="236"/>
      <c r="K27" s="12"/>
      <c r="L27" s="12"/>
      <c r="M27" s="12"/>
      <c r="N27" s="12"/>
    </row>
    <row r="28" spans="1:14" ht="28.5" x14ac:dyDescent="0.2">
      <c r="A28" s="115">
        <v>11</v>
      </c>
      <c r="B28" s="119" t="s">
        <v>102</v>
      </c>
      <c r="C28" s="143">
        <f t="shared" si="5"/>
        <v>17.77</v>
      </c>
      <c r="D28" s="143">
        <f>D29</f>
        <v>17.77</v>
      </c>
      <c r="E28" s="143">
        <f t="shared" ref="E28:F28" si="8">E29</f>
        <v>15.8</v>
      </c>
      <c r="F28" s="116">
        <f t="shared" si="8"/>
        <v>0</v>
      </c>
      <c r="K28" s="12"/>
      <c r="L28" s="12"/>
      <c r="M28" s="12"/>
      <c r="N28" s="12"/>
    </row>
    <row r="29" spans="1:14" ht="15" x14ac:dyDescent="0.25">
      <c r="A29" s="117"/>
      <c r="B29" s="118" t="s">
        <v>96</v>
      </c>
      <c r="C29" s="141">
        <f t="shared" si="5"/>
        <v>17.77</v>
      </c>
      <c r="D29" s="141">
        <v>17.77</v>
      </c>
      <c r="E29" s="141">
        <v>15.8</v>
      </c>
      <c r="F29" s="108"/>
      <c r="G29" s="221"/>
      <c r="K29" s="12"/>
      <c r="L29" s="12"/>
      <c r="M29" s="12"/>
      <c r="N29" s="12"/>
    </row>
    <row r="30" spans="1:14" ht="17.25" customHeight="1" x14ac:dyDescent="0.2">
      <c r="A30" s="115">
        <v>12</v>
      </c>
      <c r="B30" s="119" t="s">
        <v>82</v>
      </c>
      <c r="C30" s="143">
        <f t="shared" si="5"/>
        <v>13.708</v>
      </c>
      <c r="D30" s="143">
        <f>D31</f>
        <v>13.708</v>
      </c>
      <c r="E30" s="143">
        <f t="shared" ref="E30:F30" si="9">E31</f>
        <v>13.381</v>
      </c>
      <c r="F30" s="116">
        <f t="shared" si="9"/>
        <v>0</v>
      </c>
      <c r="K30" s="12"/>
      <c r="L30" s="12"/>
      <c r="M30" s="95"/>
      <c r="N30" s="12"/>
    </row>
    <row r="31" spans="1:14" ht="15" x14ac:dyDescent="0.25">
      <c r="A31" s="117"/>
      <c r="B31" s="118" t="s">
        <v>96</v>
      </c>
      <c r="C31" s="141">
        <f t="shared" si="5"/>
        <v>13.708</v>
      </c>
      <c r="D31" s="141">
        <v>13.708</v>
      </c>
      <c r="E31" s="141">
        <v>13.381</v>
      </c>
      <c r="F31" s="108"/>
      <c r="K31" s="12"/>
      <c r="L31" s="12"/>
      <c r="M31" s="95"/>
      <c r="N31" s="12"/>
    </row>
    <row r="32" spans="1:14" ht="14.25" x14ac:dyDescent="0.2">
      <c r="A32" s="115">
        <v>13</v>
      </c>
      <c r="B32" s="119" t="s">
        <v>69</v>
      </c>
      <c r="C32" s="143">
        <f t="shared" si="5"/>
        <v>26.658999999999999</v>
      </c>
      <c r="D32" s="143">
        <f>D33</f>
        <v>26.658999999999999</v>
      </c>
      <c r="E32" s="143">
        <f t="shared" ref="E32:F32" si="10">E33</f>
        <v>20.995000000000001</v>
      </c>
      <c r="F32" s="116">
        <f t="shared" si="10"/>
        <v>0</v>
      </c>
      <c r="K32" s="12"/>
      <c r="L32" s="12"/>
      <c r="M32" s="89"/>
      <c r="N32" s="97"/>
    </row>
    <row r="33" spans="1:14" ht="15" x14ac:dyDescent="0.25">
      <c r="A33" s="117"/>
      <c r="B33" s="118" t="s">
        <v>96</v>
      </c>
      <c r="C33" s="141">
        <f t="shared" si="5"/>
        <v>26.658999999999999</v>
      </c>
      <c r="D33" s="141">
        <v>26.658999999999999</v>
      </c>
      <c r="E33" s="141">
        <v>20.995000000000001</v>
      </c>
      <c r="F33" s="108"/>
      <c r="G33" s="224"/>
      <c r="K33" s="12"/>
      <c r="L33" s="12"/>
      <c r="M33" s="12"/>
      <c r="N33" s="12"/>
    </row>
    <row r="34" spans="1:14" ht="14.25" x14ac:dyDescent="0.2">
      <c r="A34" s="115">
        <v>15</v>
      </c>
      <c r="B34" s="119" t="s">
        <v>83</v>
      </c>
      <c r="C34" s="143">
        <f t="shared" si="5"/>
        <v>42.6</v>
      </c>
      <c r="D34" s="143">
        <f>D35</f>
        <v>42.6</v>
      </c>
      <c r="E34" s="143">
        <f t="shared" ref="E34:F34" si="11">E35</f>
        <v>41.9</v>
      </c>
      <c r="F34" s="116">
        <f t="shared" si="11"/>
        <v>0</v>
      </c>
      <c r="K34" s="12"/>
      <c r="L34" s="12"/>
      <c r="M34" s="12"/>
      <c r="N34" s="12"/>
    </row>
    <row r="35" spans="1:14" ht="15" x14ac:dyDescent="0.25">
      <c r="A35" s="117"/>
      <c r="B35" s="118" t="s">
        <v>96</v>
      </c>
      <c r="C35" s="141">
        <f t="shared" si="5"/>
        <v>42.6</v>
      </c>
      <c r="D35" s="141">
        <v>42.6</v>
      </c>
      <c r="E35" s="141">
        <v>41.9</v>
      </c>
      <c r="F35" s="108"/>
      <c r="K35" s="12"/>
      <c r="L35" s="12"/>
      <c r="M35" s="12"/>
      <c r="N35" s="12"/>
    </row>
    <row r="36" spans="1:14" ht="14.25" x14ac:dyDescent="0.2">
      <c r="A36" s="115">
        <v>16</v>
      </c>
      <c r="B36" s="119" t="s">
        <v>67</v>
      </c>
      <c r="C36" s="143">
        <f t="shared" si="5"/>
        <v>36.825000000000003</v>
      </c>
      <c r="D36" s="143">
        <f>D37</f>
        <v>36.825000000000003</v>
      </c>
      <c r="E36" s="143">
        <f t="shared" ref="E36:F36" si="12">E37</f>
        <v>31.556000000000001</v>
      </c>
      <c r="F36" s="116">
        <f t="shared" si="12"/>
        <v>0</v>
      </c>
      <c r="K36" s="12"/>
      <c r="L36" s="12"/>
      <c r="M36" s="12"/>
      <c r="N36" s="12"/>
    </row>
    <row r="37" spans="1:14" ht="15" x14ac:dyDescent="0.25">
      <c r="A37" s="117"/>
      <c r="B37" s="118" t="s">
        <v>96</v>
      </c>
      <c r="C37" s="141">
        <f t="shared" si="5"/>
        <v>36.825000000000003</v>
      </c>
      <c r="D37" s="141">
        <v>36.825000000000003</v>
      </c>
      <c r="E37" s="141">
        <v>31.556000000000001</v>
      </c>
      <c r="F37" s="108"/>
      <c r="G37" s="224"/>
      <c r="K37" s="12"/>
      <c r="L37" s="12"/>
      <c r="M37" s="12"/>
      <c r="N37" s="12"/>
    </row>
    <row r="38" spans="1:14" ht="14.25" x14ac:dyDescent="0.2">
      <c r="A38" s="115">
        <v>17</v>
      </c>
      <c r="B38" s="119" t="s">
        <v>68</v>
      </c>
      <c r="C38" s="143">
        <f t="shared" si="5"/>
        <v>16.61</v>
      </c>
      <c r="D38" s="143">
        <f>D39</f>
        <v>16.61</v>
      </c>
      <c r="E38" s="143">
        <f t="shared" ref="E38:F38" si="13">E39</f>
        <v>16.14</v>
      </c>
      <c r="F38" s="116">
        <f t="shared" si="13"/>
        <v>0</v>
      </c>
      <c r="K38" s="12"/>
      <c r="L38" s="12"/>
      <c r="M38" s="12"/>
      <c r="N38" s="12"/>
    </row>
    <row r="39" spans="1:14" ht="15" x14ac:dyDescent="0.25">
      <c r="A39" s="117"/>
      <c r="B39" s="118" t="s">
        <v>96</v>
      </c>
      <c r="C39" s="141">
        <f t="shared" si="5"/>
        <v>16.61</v>
      </c>
      <c r="D39" s="141">
        <v>16.61</v>
      </c>
      <c r="E39" s="141">
        <v>16.14</v>
      </c>
      <c r="F39" s="108"/>
      <c r="K39" s="12"/>
      <c r="L39" s="100"/>
      <c r="M39" s="12"/>
      <c r="N39" s="12"/>
    </row>
    <row r="40" spans="1:14" ht="14.25" x14ac:dyDescent="0.2">
      <c r="A40" s="115">
        <v>20</v>
      </c>
      <c r="B40" s="119" t="s">
        <v>104</v>
      </c>
      <c r="C40" s="116">
        <f t="shared" si="5"/>
        <v>0</v>
      </c>
      <c r="D40" s="116">
        <f>D41</f>
        <v>-4.4000000000000004</v>
      </c>
      <c r="E40" s="116">
        <f t="shared" ref="E40:F40" si="14">E41</f>
        <v>0</v>
      </c>
      <c r="F40" s="116">
        <f t="shared" si="14"/>
        <v>4.4000000000000004</v>
      </c>
      <c r="K40" s="12"/>
      <c r="L40" s="12"/>
      <c r="M40" s="12"/>
      <c r="N40" s="12"/>
    </row>
    <row r="41" spans="1:14" ht="15" x14ac:dyDescent="0.25">
      <c r="A41" s="117"/>
      <c r="B41" s="118" t="s">
        <v>96</v>
      </c>
      <c r="C41" s="108">
        <f t="shared" si="5"/>
        <v>0</v>
      </c>
      <c r="D41" s="108">
        <v>-4.4000000000000004</v>
      </c>
      <c r="E41" s="108"/>
      <c r="F41" s="108">
        <v>4.4000000000000004</v>
      </c>
      <c r="K41" s="12"/>
      <c r="L41" s="12"/>
      <c r="M41" s="12"/>
      <c r="N41" s="12"/>
    </row>
    <row r="42" spans="1:14" ht="16.5" customHeight="1" x14ac:dyDescent="0.25">
      <c r="A42" s="120"/>
      <c r="B42" s="121" t="s">
        <v>33</v>
      </c>
      <c r="C42" s="143">
        <f>D42+F42</f>
        <v>146.22500000000005</v>
      </c>
      <c r="D42" s="143">
        <f>D40+D38+D36+D34+D32+D30+D28+D26+D24+D21+D18+D15+D13</f>
        <v>153.42600000000004</v>
      </c>
      <c r="E42" s="143">
        <f t="shared" ref="E42:F42" si="15">E40+E38+E36+E34+E32+E30+E28+E26+E24+E21+E18+E15+E13</f>
        <v>158.91400000000002</v>
      </c>
      <c r="F42" s="143">
        <f t="shared" si="15"/>
        <v>-7.2009999999999987</v>
      </c>
      <c r="G42" s="157"/>
      <c r="K42" s="12"/>
      <c r="L42" s="12"/>
      <c r="M42" s="12"/>
      <c r="N42" s="12"/>
    </row>
    <row r="43" spans="1:14" ht="16.5" customHeight="1" x14ac:dyDescent="0.25">
      <c r="A43" s="120"/>
      <c r="B43" s="118" t="s">
        <v>34</v>
      </c>
      <c r="C43" s="141">
        <f>D43+F43</f>
        <v>146.22500000000005</v>
      </c>
      <c r="D43" s="141">
        <f>D41+D39+D37+D35+D33+D31+D29+D27+D25+D22+D16+D14</f>
        <v>171.82500000000005</v>
      </c>
      <c r="E43" s="141">
        <f t="shared" ref="E43:F43" si="16">E41+E39+E37+E35+E33+E31+E29+E27+E25+E22+E16+E14</f>
        <v>158.91400000000002</v>
      </c>
      <c r="F43" s="141">
        <f t="shared" si="16"/>
        <v>-25.6</v>
      </c>
      <c r="H43" s="157"/>
      <c r="K43" s="12"/>
      <c r="L43" s="12"/>
      <c r="M43" s="12"/>
      <c r="N43" s="12"/>
    </row>
    <row r="44" spans="1:14" ht="15" x14ac:dyDescent="0.25">
      <c r="A44" s="120"/>
      <c r="B44" s="118" t="s">
        <v>103</v>
      </c>
      <c r="C44" s="108">
        <f>D44+F44</f>
        <v>0</v>
      </c>
      <c r="D44" s="141">
        <f>D17+D23+D20</f>
        <v>-16.099</v>
      </c>
      <c r="E44" s="141">
        <f t="shared" ref="E44:F44" si="17">E17+E23+E20</f>
        <v>0</v>
      </c>
      <c r="F44" s="141">
        <f t="shared" si="17"/>
        <v>16.099</v>
      </c>
      <c r="K44" s="12"/>
      <c r="L44" s="12"/>
      <c r="M44" s="12"/>
      <c r="N44" s="12"/>
    </row>
    <row r="45" spans="1:14" ht="14.25" customHeight="1" x14ac:dyDescent="0.25">
      <c r="A45" s="233"/>
      <c r="B45" s="118" t="s">
        <v>164</v>
      </c>
      <c r="C45" s="108">
        <f>D45+F45</f>
        <v>0</v>
      </c>
      <c r="D45" s="144">
        <f>D19</f>
        <v>-2.2999999999999998</v>
      </c>
      <c r="E45" s="144">
        <f t="shared" ref="E45:F45" si="18">E19</f>
        <v>0</v>
      </c>
      <c r="F45" s="144">
        <f t="shared" si="18"/>
        <v>2.2999999999999998</v>
      </c>
      <c r="K45" s="101"/>
      <c r="L45" s="100"/>
      <c r="M45" s="12"/>
      <c r="N45" s="12"/>
    </row>
    <row r="46" spans="1:14" x14ac:dyDescent="0.2">
      <c r="K46" s="2"/>
      <c r="L46" s="3"/>
      <c r="M46" s="12"/>
      <c r="N46" s="12"/>
    </row>
    <row r="47" spans="1:14" ht="15" x14ac:dyDescent="0.2">
      <c r="B47" s="262" t="s">
        <v>175</v>
      </c>
      <c r="C47" s="262"/>
      <c r="D47" s="262"/>
      <c r="E47" s="262"/>
      <c r="F47" s="158"/>
      <c r="K47" s="12"/>
      <c r="L47" s="12"/>
      <c r="M47" s="12"/>
      <c r="N47" s="12"/>
    </row>
    <row r="48" spans="1:14" x14ac:dyDescent="0.2">
      <c r="K48" s="12"/>
      <c r="L48" s="12"/>
      <c r="M48" s="12"/>
      <c r="N48" s="12"/>
    </row>
    <row r="63" ht="30" customHeight="1" x14ac:dyDescent="0.2"/>
    <row r="69" spans="10:10" ht="30" customHeight="1" x14ac:dyDescent="0.2"/>
    <row r="72" spans="10:10" x14ac:dyDescent="0.2">
      <c r="J72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1">
    <mergeCell ref="B47:E47"/>
    <mergeCell ref="M16:N16"/>
    <mergeCell ref="A5:F5"/>
    <mergeCell ref="A9:A11"/>
    <mergeCell ref="B9:B11"/>
    <mergeCell ref="C9:F9"/>
    <mergeCell ref="C10:C11"/>
    <mergeCell ref="D10:E10"/>
    <mergeCell ref="F10:F11"/>
    <mergeCell ref="E8:F8"/>
    <mergeCell ref="B6:F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4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6.140625" customWidth="1"/>
    <col min="3" max="3" width="10.42578125" customWidth="1"/>
    <col min="4" max="4" width="10" customWidth="1"/>
    <col min="5" max="5" width="12.42578125" customWidth="1"/>
    <col min="6" max="6" width="9.5703125" customWidth="1"/>
    <col min="7" max="7" width="10.5703125" bestFit="1" customWidth="1"/>
  </cols>
  <sheetData>
    <row r="1" spans="1:14" ht="15" x14ac:dyDescent="0.25">
      <c r="A1" s="7"/>
      <c r="B1" s="7"/>
      <c r="C1" s="77" t="s">
        <v>0</v>
      </c>
      <c r="D1" s="77"/>
      <c r="E1" s="77"/>
      <c r="F1" s="7"/>
    </row>
    <row r="2" spans="1:14" ht="16.5" customHeight="1" x14ac:dyDescent="0.25">
      <c r="A2" s="7"/>
      <c r="B2" s="7"/>
      <c r="C2" s="77" t="s">
        <v>172</v>
      </c>
      <c r="D2" s="77"/>
      <c r="E2" s="77"/>
      <c r="F2" s="7"/>
    </row>
    <row r="3" spans="1:14" ht="15" x14ac:dyDescent="0.25">
      <c r="A3" s="7"/>
      <c r="B3" s="7"/>
      <c r="C3" s="77" t="s">
        <v>39</v>
      </c>
      <c r="D3" s="77"/>
      <c r="E3" s="77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37" t="s">
        <v>73</v>
      </c>
      <c r="B5" s="237"/>
      <c r="C5" s="237"/>
      <c r="D5" s="237"/>
      <c r="E5" s="237"/>
      <c r="F5" s="237"/>
    </row>
    <row r="6" spans="1:14" ht="15.75" customHeight="1" x14ac:dyDescent="0.25">
      <c r="A6" s="237" t="s">
        <v>74</v>
      </c>
      <c r="B6" s="237"/>
      <c r="C6" s="237"/>
      <c r="D6" s="237"/>
      <c r="E6" s="237"/>
      <c r="F6" s="237"/>
    </row>
    <row r="7" spans="1:14" ht="15.75" customHeight="1" x14ac:dyDescent="0.25">
      <c r="A7" s="135"/>
      <c r="B7" s="135"/>
      <c r="C7" s="135"/>
      <c r="D7" s="135"/>
      <c r="E7" s="135"/>
      <c r="F7" s="135"/>
    </row>
    <row r="8" spans="1:14" ht="15" customHeight="1" x14ac:dyDescent="0.25">
      <c r="A8" s="106"/>
      <c r="B8" s="106"/>
      <c r="C8" s="106"/>
      <c r="D8" s="106"/>
      <c r="E8" s="238" t="s">
        <v>21</v>
      </c>
      <c r="F8" s="239"/>
      <c r="G8" s="4"/>
    </row>
    <row r="9" spans="1:14" ht="13.5" customHeight="1" x14ac:dyDescent="0.2">
      <c r="A9" s="254" t="s">
        <v>14</v>
      </c>
      <c r="B9" s="254" t="s">
        <v>30</v>
      </c>
      <c r="C9" s="259" t="s">
        <v>3</v>
      </c>
      <c r="D9" s="260"/>
      <c r="E9" s="260"/>
      <c r="F9" s="261"/>
    </row>
    <row r="10" spans="1:14" ht="12.75" customHeight="1" x14ac:dyDescent="0.2">
      <c r="A10" s="255"/>
      <c r="B10" s="255"/>
      <c r="C10" s="254" t="s">
        <v>2</v>
      </c>
      <c r="D10" s="259" t="s">
        <v>4</v>
      </c>
      <c r="E10" s="261"/>
      <c r="F10" s="254" t="s">
        <v>5</v>
      </c>
    </row>
    <row r="11" spans="1:14" ht="30.75" customHeight="1" x14ac:dyDescent="0.2">
      <c r="A11" s="256"/>
      <c r="B11" s="256"/>
      <c r="C11" s="256"/>
      <c r="D11" s="130" t="s">
        <v>2</v>
      </c>
      <c r="E11" s="130" t="s">
        <v>31</v>
      </c>
      <c r="F11" s="256"/>
    </row>
    <row r="12" spans="1:14" ht="13.5" customHeight="1" x14ac:dyDescent="0.2">
      <c r="A12" s="131">
        <v>1</v>
      </c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H12" s="98"/>
      <c r="I12" s="12"/>
    </row>
    <row r="13" spans="1:14" ht="14.25" x14ac:dyDescent="0.2">
      <c r="A13" s="115">
        <v>2</v>
      </c>
      <c r="B13" s="119" t="s">
        <v>95</v>
      </c>
      <c r="C13" s="124">
        <f>D13+F13</f>
        <v>0</v>
      </c>
      <c r="D13" s="124">
        <f>D14</f>
        <v>-3</v>
      </c>
      <c r="E13" s="124">
        <f t="shared" ref="E13:F13" si="0">E14</f>
        <v>0</v>
      </c>
      <c r="F13" s="124">
        <f t="shared" si="0"/>
        <v>3</v>
      </c>
      <c r="H13" s="98"/>
      <c r="I13" s="12"/>
    </row>
    <row r="14" spans="1:14" ht="15" x14ac:dyDescent="0.2">
      <c r="A14" s="117"/>
      <c r="B14" s="118" t="s">
        <v>96</v>
      </c>
      <c r="C14" s="132">
        <f t="shared" ref="C14:C18" si="1">D14+F14</f>
        <v>0</v>
      </c>
      <c r="D14" s="132">
        <v>-3</v>
      </c>
      <c r="E14" s="132"/>
      <c r="F14" s="132">
        <v>3</v>
      </c>
      <c r="H14" s="98"/>
      <c r="I14" s="12"/>
    </row>
    <row r="15" spans="1:14" ht="14.25" x14ac:dyDescent="0.2">
      <c r="A15" s="115">
        <v>3</v>
      </c>
      <c r="B15" s="119" t="s">
        <v>97</v>
      </c>
      <c r="C15" s="124">
        <f t="shared" si="1"/>
        <v>0</v>
      </c>
      <c r="D15" s="124">
        <f>D16</f>
        <v>-0.9</v>
      </c>
      <c r="E15" s="124">
        <f t="shared" ref="E15:F15" si="2">E16</f>
        <v>0</v>
      </c>
      <c r="F15" s="124">
        <f t="shared" si="2"/>
        <v>0.9</v>
      </c>
      <c r="H15" s="98"/>
      <c r="I15" s="12"/>
      <c r="J15" s="12"/>
      <c r="K15" s="12"/>
      <c r="L15" s="12"/>
      <c r="M15" s="12"/>
      <c r="N15" s="12"/>
    </row>
    <row r="16" spans="1:14" ht="15" x14ac:dyDescent="0.2">
      <c r="A16" s="117"/>
      <c r="B16" s="118" t="s">
        <v>96</v>
      </c>
      <c r="C16" s="132">
        <f t="shared" si="1"/>
        <v>0</v>
      </c>
      <c r="D16" s="177">
        <v>-0.9</v>
      </c>
      <c r="E16" s="177"/>
      <c r="F16" s="177">
        <v>0.9</v>
      </c>
      <c r="H16" s="98"/>
      <c r="I16" s="12"/>
      <c r="J16" s="12"/>
      <c r="K16" s="12"/>
      <c r="L16" s="12"/>
      <c r="M16" s="242"/>
      <c r="N16" s="242"/>
    </row>
    <row r="17" spans="1:14" ht="28.5" x14ac:dyDescent="0.2">
      <c r="A17" s="115">
        <v>5</v>
      </c>
      <c r="B17" s="215" t="s">
        <v>98</v>
      </c>
      <c r="C17" s="179">
        <f t="shared" si="1"/>
        <v>-21.2</v>
      </c>
      <c r="D17" s="179">
        <f>D18</f>
        <v>-0.06</v>
      </c>
      <c r="E17" s="178">
        <f t="shared" ref="E17:F17" si="3">E18</f>
        <v>0</v>
      </c>
      <c r="F17" s="179">
        <f t="shared" si="3"/>
        <v>-21.14</v>
      </c>
      <c r="H17" s="98"/>
      <c r="I17" s="12"/>
    </row>
    <row r="18" spans="1:14" ht="15" x14ac:dyDescent="0.25">
      <c r="A18" s="117"/>
      <c r="B18" s="118" t="s">
        <v>96</v>
      </c>
      <c r="C18" s="182">
        <f t="shared" si="1"/>
        <v>-21.2</v>
      </c>
      <c r="D18" s="180">
        <v>-0.06</v>
      </c>
      <c r="E18" s="114"/>
      <c r="F18" s="180">
        <v>-21.14</v>
      </c>
      <c r="H18" s="98"/>
    </row>
    <row r="19" spans="1:14" ht="14.25" x14ac:dyDescent="0.2">
      <c r="A19" s="122">
        <v>6</v>
      </c>
      <c r="B19" s="121" t="s">
        <v>43</v>
      </c>
      <c r="C19" s="181">
        <f t="shared" ref="C19:C20" si="4">D19+F19</f>
        <v>-21.200000000000003</v>
      </c>
      <c r="D19" s="181">
        <f>D20</f>
        <v>-3.96</v>
      </c>
      <c r="E19" s="181">
        <f t="shared" ref="E19:F19" si="5">E20</f>
        <v>0</v>
      </c>
      <c r="F19" s="181">
        <f t="shared" si="5"/>
        <v>-17.240000000000002</v>
      </c>
      <c r="H19" s="98"/>
    </row>
    <row r="20" spans="1:14" ht="15" x14ac:dyDescent="0.2">
      <c r="A20" s="131"/>
      <c r="B20" s="17" t="s">
        <v>7</v>
      </c>
      <c r="C20" s="182">
        <f t="shared" si="4"/>
        <v>-21.200000000000003</v>
      </c>
      <c r="D20" s="182">
        <f>D14+D16+D18</f>
        <v>-3.96</v>
      </c>
      <c r="E20" s="132">
        <f t="shared" ref="E20:F20" si="6">E14+E16+E18</f>
        <v>0</v>
      </c>
      <c r="F20" s="182">
        <f t="shared" si="6"/>
        <v>-17.240000000000002</v>
      </c>
      <c r="H20" s="98"/>
    </row>
    <row r="21" spans="1:14" x14ac:dyDescent="0.2">
      <c r="A21" s="12"/>
      <c r="B21" s="165"/>
      <c r="C21" s="166"/>
      <c r="D21" s="123"/>
      <c r="E21" s="123"/>
      <c r="J21" s="12"/>
    </row>
    <row r="22" spans="1:14" x14ac:dyDescent="0.2">
      <c r="A22" s="100"/>
      <c r="B22" s="95"/>
      <c r="C22" s="100"/>
      <c r="J22" s="12"/>
    </row>
    <row r="23" spans="1:14" x14ac:dyDescent="0.2">
      <c r="A23" s="12"/>
      <c r="B23" s="12"/>
      <c r="C23" s="12"/>
      <c r="J23" s="12"/>
    </row>
    <row r="24" spans="1:14" ht="16.5" customHeight="1" x14ac:dyDescent="0.2">
      <c r="A24" s="12"/>
      <c r="B24" s="12"/>
      <c r="C24" s="12"/>
      <c r="J24" s="95"/>
      <c r="K24" s="12"/>
      <c r="L24" s="12"/>
      <c r="M24" s="12"/>
      <c r="N24" s="12"/>
    </row>
    <row r="25" spans="1:14" ht="15" customHeight="1" x14ac:dyDescent="0.2">
      <c r="A25" s="12"/>
      <c r="B25" s="12"/>
      <c r="C25" s="12"/>
      <c r="J25" s="12"/>
      <c r="K25" s="12"/>
      <c r="L25" s="12"/>
      <c r="M25" s="12"/>
      <c r="N25" s="12"/>
    </row>
    <row r="26" spans="1:14" x14ac:dyDescent="0.2">
      <c r="A26" s="12"/>
      <c r="B26" s="12"/>
      <c r="C26" s="12"/>
      <c r="J26" s="12"/>
      <c r="K26" s="12"/>
      <c r="L26" s="12"/>
      <c r="M26" s="12"/>
      <c r="N26" s="12"/>
    </row>
    <row r="27" spans="1:14" ht="14.45" customHeight="1" x14ac:dyDescent="0.2">
      <c r="K27" s="12"/>
      <c r="L27" s="12"/>
      <c r="M27" s="12"/>
      <c r="N27" s="12"/>
    </row>
    <row r="28" spans="1:14" ht="15" customHeight="1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5" ht="16.5" customHeight="1" x14ac:dyDescent="0.2"/>
    <row r="36" ht="16.5" customHeight="1" x14ac:dyDescent="0.2"/>
    <row r="39" ht="17.25" customHeight="1" x14ac:dyDescent="0.2"/>
    <row r="42" ht="16.5" customHeight="1" x14ac:dyDescent="0.2"/>
    <row r="47" ht="15.75" customHeight="1" x14ac:dyDescent="0.2"/>
    <row r="51" ht="30" customHeight="1" x14ac:dyDescent="0.2"/>
    <row r="72" ht="30" customHeight="1" x14ac:dyDescent="0.2"/>
    <row r="73" ht="15" customHeight="1" x14ac:dyDescent="0.2"/>
    <row r="84" spans="10:10" x14ac:dyDescent="0.2">
      <c r="J84" s="9"/>
    </row>
  </sheetData>
  <mergeCells count="10">
    <mergeCell ref="M16:N16"/>
    <mergeCell ref="A5:F5"/>
    <mergeCell ref="A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4 priedas</vt:lpstr>
      <vt:lpstr>5 priedas</vt:lpstr>
      <vt:lpstr>6 priedas</vt:lpstr>
      <vt:lpstr>7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2021-11-25T14:51:53Z</cp:lastPrinted>
  <dcterms:created xsi:type="dcterms:W3CDTF">2009-01-12T06:33:21Z</dcterms:created>
  <dcterms:modified xsi:type="dcterms:W3CDTF">2021-11-25T14:52:54Z</dcterms:modified>
</cp:coreProperties>
</file>