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88107C25-6F4E-426B-B040-475D297C513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1 priedas" sheetId="18" r:id="rId1"/>
    <sheet name="3 priedas" sheetId="20" r:id="rId2"/>
    <sheet name="5 priedas" sheetId="22" r:id="rId3"/>
    <sheet name="6 priedas" sheetId="23" r:id="rId4"/>
    <sheet name="7 priedas" sheetId="17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20" l="1"/>
  <c r="F47" i="20"/>
  <c r="D47" i="20"/>
  <c r="E23" i="20"/>
  <c r="F23" i="20"/>
  <c r="D23" i="20"/>
  <c r="C26" i="20"/>
  <c r="C11" i="18" l="1"/>
  <c r="E16" i="20" l="1"/>
  <c r="F16" i="20"/>
  <c r="D16" i="20"/>
  <c r="D15" i="20" s="1"/>
  <c r="C17" i="20"/>
  <c r="E27" i="20" l="1"/>
  <c r="F27" i="20"/>
  <c r="D27" i="20"/>
  <c r="C30" i="20"/>
  <c r="E39" i="20"/>
  <c r="F39" i="20"/>
  <c r="D39" i="20"/>
  <c r="C42" i="20"/>
  <c r="C41" i="20"/>
  <c r="E46" i="20"/>
  <c r="F46" i="20"/>
  <c r="D46" i="20"/>
  <c r="C33" i="20"/>
  <c r="F32" i="20"/>
  <c r="E32" i="20"/>
  <c r="E31" i="20" s="1"/>
  <c r="D32" i="20"/>
  <c r="D31" i="20" s="1"/>
  <c r="E35" i="20"/>
  <c r="F35" i="20"/>
  <c r="D35" i="20"/>
  <c r="E21" i="20"/>
  <c r="F21" i="20"/>
  <c r="D21" i="20"/>
  <c r="C32" i="20" l="1"/>
  <c r="F31" i="20"/>
  <c r="C31" i="20" s="1"/>
  <c r="E16" i="17" l="1"/>
  <c r="F16" i="17"/>
  <c r="D16" i="17"/>
  <c r="E13" i="17"/>
  <c r="F13" i="17"/>
  <c r="D13" i="17"/>
  <c r="C13" i="17" s="1"/>
  <c r="C14" i="17"/>
  <c r="E45" i="20" l="1"/>
  <c r="F45" i="20"/>
  <c r="D45" i="20"/>
  <c r="C25" i="20" l="1"/>
  <c r="E56" i="23" l="1"/>
  <c r="F56" i="23"/>
  <c r="D56" i="23"/>
  <c r="E35" i="22" l="1"/>
  <c r="F35" i="22"/>
  <c r="D35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13" i="22"/>
  <c r="C35" i="22" l="1"/>
  <c r="E52" i="23"/>
  <c r="F52" i="23"/>
  <c r="D52" i="23"/>
  <c r="C53" i="23"/>
  <c r="E49" i="23"/>
  <c r="F49" i="23"/>
  <c r="D49" i="23"/>
  <c r="C50" i="23"/>
  <c r="E46" i="23"/>
  <c r="F46" i="23"/>
  <c r="D46" i="23"/>
  <c r="C47" i="23"/>
  <c r="E43" i="23"/>
  <c r="F43" i="23"/>
  <c r="D43" i="23"/>
  <c r="C44" i="23"/>
  <c r="F40" i="23"/>
  <c r="E40" i="23"/>
  <c r="D40" i="23"/>
  <c r="C41" i="23"/>
  <c r="E37" i="23"/>
  <c r="F37" i="23"/>
  <c r="D37" i="23"/>
  <c r="C38" i="23"/>
  <c r="E34" i="23"/>
  <c r="F34" i="23"/>
  <c r="D34" i="23"/>
  <c r="C35" i="23"/>
  <c r="E31" i="23"/>
  <c r="F31" i="23"/>
  <c r="D31" i="23"/>
  <c r="C32" i="23"/>
  <c r="E28" i="23"/>
  <c r="F28" i="23"/>
  <c r="D28" i="23"/>
  <c r="C29" i="23"/>
  <c r="E25" i="23"/>
  <c r="F25" i="23"/>
  <c r="D25" i="23"/>
  <c r="C26" i="23"/>
  <c r="E22" i="23"/>
  <c r="F22" i="23"/>
  <c r="D22" i="23"/>
  <c r="C23" i="23"/>
  <c r="E19" i="23"/>
  <c r="F19" i="23"/>
  <c r="D19" i="23"/>
  <c r="C20" i="23"/>
  <c r="E16" i="23"/>
  <c r="F16" i="23"/>
  <c r="D16" i="23"/>
  <c r="C17" i="23"/>
  <c r="C18" i="18" l="1"/>
  <c r="C27" i="20" l="1"/>
  <c r="C28" i="20"/>
  <c r="C29" i="20"/>
  <c r="E57" i="23"/>
  <c r="F57" i="23"/>
  <c r="D57" i="23"/>
  <c r="C54" i="23"/>
  <c r="F13" i="23"/>
  <c r="E13" i="23"/>
  <c r="D13" i="23"/>
  <c r="C15" i="23"/>
  <c r="C48" i="23"/>
  <c r="C52" i="23" l="1"/>
  <c r="C46" i="23"/>
  <c r="C20" i="20" l="1"/>
  <c r="C42" i="23" l="1"/>
  <c r="C45" i="23" l="1"/>
  <c r="C46" i="20" l="1"/>
  <c r="C51" i="23" l="1"/>
  <c r="C43" i="23"/>
  <c r="C39" i="23"/>
  <c r="C30" i="23"/>
  <c r="D55" i="23"/>
  <c r="C18" i="23"/>
  <c r="E55" i="23" l="1"/>
  <c r="F55" i="23"/>
  <c r="C37" i="23"/>
  <c r="C28" i="23"/>
  <c r="C40" i="23"/>
  <c r="C49" i="23"/>
  <c r="C16" i="23"/>
  <c r="E37" i="20" l="1"/>
  <c r="F37" i="20"/>
  <c r="D37" i="20"/>
  <c r="C36" i="20" l="1"/>
  <c r="E15" i="20" l="1"/>
  <c r="E14" i="20" s="1"/>
  <c r="C18" i="20"/>
  <c r="C19" i="20"/>
  <c r="F15" i="20" l="1"/>
  <c r="F14" i="20" s="1"/>
  <c r="D14" i="20"/>
  <c r="C56" i="23" l="1"/>
  <c r="C36" i="23"/>
  <c r="C33" i="23"/>
  <c r="C27" i="23"/>
  <c r="C21" i="23"/>
  <c r="C57" i="23" l="1"/>
  <c r="C19" i="23"/>
  <c r="C31" i="23"/>
  <c r="C25" i="23"/>
  <c r="C14" i="23" l="1"/>
  <c r="C22" i="23"/>
  <c r="C24" i="23"/>
  <c r="C13" i="23" l="1"/>
  <c r="E15" i="17" l="1"/>
  <c r="E17" i="17" s="1"/>
  <c r="F15" i="17"/>
  <c r="F17" i="17" s="1"/>
  <c r="D15" i="17"/>
  <c r="D17" i="17" s="1"/>
  <c r="C16" i="17" l="1"/>
  <c r="C38" i="20" l="1"/>
  <c r="C37" i="20" l="1"/>
  <c r="C23" i="20" l="1"/>
  <c r="C24" i="20"/>
  <c r="C17" i="17" l="1"/>
  <c r="C15" i="17" l="1"/>
  <c r="C15" i="20" l="1"/>
  <c r="C16" i="20"/>
  <c r="C21" i="20" l="1"/>
  <c r="C22" i="20" l="1"/>
  <c r="C14" i="20" l="1"/>
  <c r="C55" i="23" l="1"/>
  <c r="C34" i="23"/>
  <c r="C40" i="20" l="1"/>
  <c r="E34" i="20" l="1"/>
  <c r="E43" i="20" s="1"/>
  <c r="F34" i="20"/>
  <c r="F43" i="20" s="1"/>
  <c r="D34" i="20"/>
  <c r="D43" i="20" s="1"/>
  <c r="C35" i="20" l="1"/>
  <c r="C34" i="20"/>
  <c r="C45" i="20" l="1"/>
  <c r="C39" i="20" l="1"/>
  <c r="C47" i="20"/>
  <c r="C43" i="20" l="1"/>
</calcChain>
</file>

<file path=xl/sharedStrings.xml><?xml version="1.0" encoding="utf-8"?>
<sst xmlns="http://schemas.openxmlformats.org/spreadsheetml/2006/main" count="218" uniqueCount="142">
  <si>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</si>
  <si>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</si>
  <si>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</si>
  <si>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</si>
  <si>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</si>
  <si>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</si>
  <si>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</si>
  <si>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</si>
  <si>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</si>
  <si>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</si>
  <si>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iš jų darbo užmokesčiui</t>
  </si>
  <si>
    <t>3 priedas</t>
  </si>
  <si>
    <t>9.1.</t>
  </si>
  <si>
    <t>Eil. Nr.</t>
  </si>
  <si>
    <t>Pajamų pavadinimas</t>
  </si>
  <si>
    <t>Iš viso:</t>
  </si>
  <si>
    <t xml:space="preserve">       pagal asignavimų valdytojus ir programas pakeitimai </t>
  </si>
  <si>
    <t xml:space="preserve">                         finansavimo šaltinių pakeitimai (padidinta +, sumažinta -)</t>
  </si>
  <si>
    <t>(tūkst. Eur)</t>
  </si>
  <si>
    <t xml:space="preserve">            ( 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</si>
  <si>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</si>
  <si>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</si>
  <si>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1 priedas</t>
  </si>
  <si>
    <t>Asignavimų valdytojai–įstaigų vadovai</t>
  </si>
  <si>
    <t>iš jų: darbo užmokesčiui</t>
  </si>
  <si>
    <t>Iš viso, iš jų:</t>
  </si>
  <si>
    <t xml:space="preserve">savarankiškoms funkcijoms vykdyti  </t>
  </si>
  <si>
    <t>6 priedas</t>
  </si>
  <si>
    <t>Valstybės biudžeto dotacijos nuosavų lėšų daliai ir kitos valstybės biudžeto lėšos, iš jų:</t>
  </si>
  <si>
    <t>8.</t>
  </si>
  <si>
    <t>Valstybės biudžeto dotacijos nuosavų lėšų daliai ir kitos valstybės biudžeto lėšos</t>
  </si>
  <si>
    <t>Švietimo programa (Nr. 08) - asignavimų valdytojai (švietimo įstaigų vadovai)</t>
  </si>
  <si>
    <t xml:space="preserve">2021 metų Kretingos  rajono  savivaldybės  biudžeto  pajamų ir  kitų </t>
  </si>
  <si>
    <t>2021 metų Kretingos rajono savivaldybės biudžeto asignavimų</t>
  </si>
  <si>
    <t>Sveikatos apsaugos programa (Nr. 06)</t>
  </si>
  <si>
    <t>5.</t>
  </si>
  <si>
    <t>Kretingos rajono savivaldybės visuomenės sveikatos biuras (asignavimų valdytojas–įstaigos vadovas)</t>
  </si>
  <si>
    <t>5.1.</t>
  </si>
  <si>
    <t>14.</t>
  </si>
  <si>
    <t>9.8.</t>
  </si>
  <si>
    <t>2021 metų Kretingos rajono savivaldybės biudžeto ir Valstybės biudžeto lėšų švietimo aplinkai finansuoti</t>
  </si>
  <si>
    <t>Iš viso speciali tikslinė dotacija:</t>
  </si>
  <si>
    <t>savarankiškoms funkcijoms vykdyti</t>
  </si>
  <si>
    <t>5 priedas</t>
  </si>
  <si>
    <t xml:space="preserve">            (tūkst. Eur)</t>
  </si>
  <si>
    <t>8.2.</t>
  </si>
  <si>
    <t>Speciali tikslinė dotacija ugdymo reikmėms finansuoti</t>
  </si>
  <si>
    <t>9.6.</t>
  </si>
  <si>
    <t>7 priedas</t>
  </si>
  <si>
    <t xml:space="preserve">2021 metų Kretingos rajono savivaldybės biudžeto lėšų kultūros ir </t>
  </si>
  <si>
    <t>2.</t>
  </si>
  <si>
    <t>Savivaldybės administracijos direktorius</t>
  </si>
  <si>
    <t>2.4.</t>
  </si>
  <si>
    <t>Strateginio planavimo ir investicijų programa (Nr. 04)</t>
  </si>
  <si>
    <t>socialinių paslaugų įstaigoms finansuoti pakeitimai (padidinta + , sumažinta -)</t>
  </si>
  <si>
    <t xml:space="preserve"> įstaigoms finansuoti pakeitimai (padidinta + , sumažinta -)</t>
  </si>
  <si>
    <t xml:space="preserve">2021 metų specialios tikslinės dotacijos ugdymo reikmėms  lėšų paskirstymo </t>
  </si>
  <si>
    <t xml:space="preserve">                  švietimo įstaigoms pakeitimai (padidinta +, sumažinta -)</t>
  </si>
  <si>
    <t xml:space="preserve">                                   (padidinta + , sumažinta -)</t>
  </si>
  <si>
    <t>2.2.</t>
  </si>
  <si>
    <t>Seniūnijų programa (Nr. 02)</t>
  </si>
  <si>
    <t>2.2.1.</t>
  </si>
  <si>
    <t>Seniūnijų  veiklos išlaidos, iš jų:</t>
  </si>
  <si>
    <t>2.4.1.</t>
  </si>
  <si>
    <t>Iš viso socialinių paslaugų įstaigose, iš jų:</t>
  </si>
  <si>
    <t>14.5.</t>
  </si>
  <si>
    <t>2.6.4.</t>
  </si>
  <si>
    <t>2.6.</t>
  </si>
  <si>
    <t>Salantų gimnazija</t>
  </si>
  <si>
    <t>7.</t>
  </si>
  <si>
    <t>Jurgio Pabrėžos universitetinė gimnazija</t>
  </si>
  <si>
    <t>Marijono Daujoto progimnazija</t>
  </si>
  <si>
    <t>Simono Daukanto progimnazija</t>
  </si>
  <si>
    <t>Darbėnų gimnazija</t>
  </si>
  <si>
    <t>Vydmantų gimnazija</t>
  </si>
  <si>
    <t>Marijos Tiškevičiūtės mokykla</t>
  </si>
  <si>
    <t>Kūlupėnų Motiejaus Valančiaus pagrindinė mokykla</t>
  </si>
  <si>
    <t xml:space="preserve">valstybės biudžeto lėšos skaitmeninio ugdymo plėtrai </t>
  </si>
  <si>
    <t>8.4.</t>
  </si>
  <si>
    <t xml:space="preserve">Savivaldybės savarankiškoms funkcijoms finansuoti </t>
  </si>
  <si>
    <t>Socialinės paramos programa (Nr. 09) - asignavimų valdytojai (socialinių paslaugų įstaigų vadovai)</t>
  </si>
  <si>
    <t xml:space="preserve">Baublių mokykla-daugiafunkcis centras </t>
  </si>
  <si>
    <t>Baublių mokykla-daugiafunkcis centras</t>
  </si>
  <si>
    <t>Žalgirio seniūnija</t>
  </si>
  <si>
    <t>Vydmantų seniūnija</t>
  </si>
  <si>
    <t>5.1.1.</t>
  </si>
  <si>
    <t xml:space="preserve">Iš viso </t>
  </si>
  <si>
    <t>7.1.</t>
  </si>
  <si>
    <t>Kartenos mokykla-daugiafunkcis centras</t>
  </si>
  <si>
    <t>Jokūbavo Aleksandro Stulginskio mokykla-daugiafunkcis centras</t>
  </si>
  <si>
    <t>Kurmaičių pradinė mokykla</t>
  </si>
  <si>
    <t>Jokūbavo Aleksandro Stulginskio pagrindinė mokykla-daugiafunkcis centras</t>
  </si>
  <si>
    <t>12.</t>
  </si>
  <si>
    <t>Valstybės biudžeto lėšos sveikatos priežiūros įstaigoms, teikiančioms pirmines ambulatorines šeimos medicinos asmens sveikatos priežiūros paslaugas už 2021 m. rugpjūčio mėn. paskiepytus pirmąją nuo COVID-19 ligos vakcinos doze asmenis</t>
  </si>
  <si>
    <r>
      <t xml:space="preserve">Valstybės biudžeto lėšos įstaigų patirtų išlaidų už skiepijimo nuo COVID-19 ligos (koronaviruso infekcijos) paslaugas kompensuoti (2021 m. birželio </t>
    </r>
    <r>
      <rPr>
        <sz val="11"/>
        <rFont val="Calibri"/>
        <family val="2"/>
        <charset val="186"/>
      </rPr>
      <t xml:space="preserve">− </t>
    </r>
    <r>
      <rPr>
        <sz val="11"/>
        <rFont val="Times New Roman"/>
        <family val="1"/>
        <charset val="186"/>
      </rPr>
      <t>rugpjūčio mėnesius)</t>
    </r>
  </si>
  <si>
    <t xml:space="preserve">valstybės biudžeto lėšos konsultacijoms mokiniams, skirtoms mokymosi praradimams kompensuoti </t>
  </si>
  <si>
    <t>Mokykla-darželis ,,Žibutė"</t>
  </si>
  <si>
    <t>Viešoji įstaiga Pranciškonų gimnazija</t>
  </si>
  <si>
    <t>2.8.</t>
  </si>
  <si>
    <t>Švietimo programa (Nr. 08)</t>
  </si>
  <si>
    <t>2.8.5.</t>
  </si>
  <si>
    <t>2.8.2.</t>
  </si>
  <si>
    <t xml:space="preserve">Viešoji įstaiga Pranciškonų gimnazija–speciali tikslinė dotacija ugdymo reikmėms finansuoti </t>
  </si>
  <si>
    <t xml:space="preserve">Valstybės biudžeto lėšos konsultacijoms mokiniams, skirtoms mokymosi praradimams kompensuoti </t>
  </si>
  <si>
    <t>14.14.</t>
  </si>
  <si>
    <t>14.15.</t>
  </si>
  <si>
    <t xml:space="preserve">Lietuvos Respublikos Vyriausybės rezervo lėšos projektams finansuoti </t>
  </si>
  <si>
    <t>Lopšelis-darželis ,,Pasaka"</t>
  </si>
  <si>
    <t>Kartenos  mokykla-daugiafunkcis centras</t>
  </si>
  <si>
    <t>Mokykla-darželis „Žibutė“</t>
  </si>
  <si>
    <t>Lopšelis-darželis „Ąžuoliukas“</t>
  </si>
  <si>
    <t>Lopšelis-darželis „Žilvitis“</t>
  </si>
  <si>
    <t>Kretingos rajono švietimo centras</t>
  </si>
  <si>
    <t>Kretingos meno mokykla</t>
  </si>
  <si>
    <t>Salantų meno mokykla</t>
  </si>
  <si>
    <t xml:space="preserve">Kretingos sporto mokykla </t>
  </si>
  <si>
    <t>Viešoji įstaiga Pranciškonų gimnazija (asignavimų valdytojas–Kretingos rajono savivaldybės administracijos direktorius)</t>
  </si>
  <si>
    <t>Ekonomikos ir biudžeto skyrius (asignavimų valdytojas–Kretingos rajono savivaldybės administracijos direktorius)</t>
  </si>
  <si>
    <t>2.2.6.</t>
  </si>
  <si>
    <t>Valstybės biudžeto lėšos sveikatos priežiūros įstaigoms, teikiančioms pirmines ambulatorines šeimos medicinos asmens sveikatos priežiūros paslaugas už 2021 m. rugpjūčio mėn. paskiepytus pirmąja nuo COVID-19 ligos vakcinos doze asmenis</t>
  </si>
  <si>
    <t>2.6.5.</t>
  </si>
  <si>
    <t>Valstybės biudžeto lėšos įstaigų patirtoms išlaidoms už skiepijimo nuo COVID-19 ligos (koronaviruso infekcijos) paslaugas kompensuoti už 3 mėnesius ( 2021 m. birželio-rugpjūčio mėnesius)</t>
  </si>
  <si>
    <t>LR Vyriausybės rezervo lėšos projektams finansuoti (Senojo parko sutvarkymui (Kretingos m. seniūnija)</t>
  </si>
  <si>
    <t>3.</t>
  </si>
  <si>
    <t xml:space="preserve">Ekonomikos ir biudžeto skyrius (asignavimų valdytojas - savivaldybės administracijos direktorius) </t>
  </si>
  <si>
    <t>3.2.</t>
  </si>
  <si>
    <t>3.2.1.</t>
  </si>
  <si>
    <t>Speciali tikslinė dotacija ugdymo reikmėms finansuoti finansuoti</t>
  </si>
  <si>
    <t xml:space="preserve">Valstybės biudžeto lėšos skaitmeninio ugdymo plėtrai </t>
  </si>
  <si>
    <t>Viešoji įstaiga Pranciškonų gimnazija – valstybės biudžeto lėšos skaitmeninio ugdymo plėtrai</t>
  </si>
  <si>
    <t xml:space="preserve">Viešoji įstaiga Pranciškonų gimnazija  – valstybės biudžeto lėšos konsultacijoms mokiniams, skirtoms mokymosi praradimams kompensuoti </t>
  </si>
  <si>
    <t>Valstybės biudžeto lėšos skaitmeninio ugdymo plėtrai</t>
  </si>
  <si>
    <t>Kretingos socialinių paslaugų centras</t>
  </si>
  <si>
    <t>14.16.</t>
  </si>
  <si>
    <t>14.17.</t>
  </si>
  <si>
    <t>Darbėnų seniūnija</t>
  </si>
  <si>
    <t>Valstybės biudžeto lėšos asmens sveikatos priežiūros įstaigų patirtų išlaidų už 2021 m. liepos mėn. darbo užmokesčiui kompensuoti</t>
  </si>
  <si>
    <t>14.18.</t>
  </si>
  <si>
    <t>2.6.6.</t>
  </si>
  <si>
    <t xml:space="preserve">                                                                               2021 m. spalio 28 d. sprendimo Nr. T2-296</t>
  </si>
  <si>
    <t>2021 m. spalio 28 d. sprendimo Nr. T2-296</t>
  </si>
  <si>
    <t xml:space="preserve">2021 m. spalio 28 d. sprendimo Nr. T2-296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</si>
</sst>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0.000"/>
    <numFmt numFmtId="167" formatCode="_-* #,##0.00\ _L_t_-;\-* #,##0.00\ _L_t_-;_-* &quot;-&quot;??\ _L_t_-;_-@_-"/>
  </numFmts>
  <fonts count="22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name val="Times New Roman Baltic"/>
      <charset val="186"/>
    </font>
    <font>
      <sz val="10"/>
      <color rgb="FF00B050"/>
      <name val="Arial"/>
      <family val="2"/>
      <charset val="186"/>
    </font>
    <font>
      <sz val="10"/>
      <color theme="1" tint="0.14999847407452621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Arial"/>
      <family val="2"/>
      <charset val="186"/>
    </font>
    <font>
      <sz val="11"/>
      <color rgb="FF00B050"/>
      <name val="Times New Roman"/>
      <family val="1"/>
      <charset val="186"/>
    </font>
    <font>
      <sz val="11"/>
      <name val="Calibri"/>
      <family val="2"/>
      <charset val="186"/>
    </font>
    <font>
      <sz val="9"/>
      <color theme="1" tint="0.1499984740745262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 applyNumberFormat="0"/>
    <xf numFmtId="0" fontId="9" fillId="0" borderId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" fillId="0" borderId="0"/>
  </cellStyleXfs>
  <cellXfs count="238">
    <xf numFmtId="0" fontId="0" fillId="0" borderId="0" xfId="0"/>
    <xf numFmtId="165" fontId="1" fillId="0" borderId="0" xfId="0" applyNumberFormat="1" applyFont="1"/>
    <xf numFmtId="0" fontId="1" fillId="0" borderId="0" xfId="0" applyFont="1" applyBorder="1"/>
    <xf numFmtId="165" fontId="1" fillId="0" borderId="0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5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/>
    <xf numFmtId="165" fontId="1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0" applyFont="1"/>
    <xf numFmtId="0" fontId="5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2" fillId="0" borderId="0" xfId="0" applyFont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/>
    </xf>
    <xf numFmtId="2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center" vertical="top" shrinkToFit="1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49" fontId="6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2" fontId="7" fillId="0" borderId="0" xfId="0" applyNumberFormat="1" applyFont="1" applyBorder="1" applyAlignment="1">
      <alignment horizontal="center" vertical="top" shrinkToFit="1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center" vertical="top" shrinkToFit="1"/>
    </xf>
    <xf numFmtId="2" fontId="7" fillId="0" borderId="0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center" vertical="top"/>
    </xf>
    <xf numFmtId="2" fontId="7" fillId="2" borderId="0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 shrinkToFit="1"/>
    </xf>
    <xf numFmtId="2" fontId="7" fillId="2" borderId="0" xfId="0" applyNumberFormat="1" applyFont="1" applyFill="1" applyBorder="1" applyAlignment="1">
      <alignment horizontal="center" vertical="top" shrinkToFit="1"/>
    </xf>
    <xf numFmtId="49" fontId="7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12" fillId="0" borderId="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8" fillId="0" borderId="0" xfId="0" applyFont="1" applyBorder="1" applyAlignment="1">
      <alignment horizontal="center" wrapText="1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165" fontId="7" fillId="0" borderId="2" xfId="0" applyNumberFormat="1" applyFont="1" applyBorder="1" applyAlignment="1">
      <alignment horizontal="center" shrinkToFit="1"/>
    </xf>
    <xf numFmtId="0" fontId="13" fillId="0" borderId="0" xfId="0" applyFont="1"/>
    <xf numFmtId="0" fontId="7" fillId="0" borderId="2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6" fontId="1" fillId="0" borderId="0" xfId="0" applyNumberFormat="1" applyFont="1" applyBorder="1"/>
    <xf numFmtId="49" fontId="5" fillId="0" borderId="2" xfId="0" applyNumberFormat="1" applyFont="1" applyBorder="1" applyAlignment="1">
      <alignment horizontal="center" vertical="top"/>
    </xf>
    <xf numFmtId="2" fontId="0" fillId="0" borderId="0" xfId="0" applyNumberFormat="1" applyBorder="1"/>
    <xf numFmtId="165" fontId="0" fillId="0" borderId="0" xfId="0" applyNumberFormat="1" applyBorder="1"/>
    <xf numFmtId="2" fontId="9" fillId="0" borderId="0" xfId="0" applyNumberFormat="1" applyFont="1" applyBorder="1"/>
    <xf numFmtId="0" fontId="9" fillId="0" borderId="0" xfId="0" applyFont="1" applyBorder="1"/>
    <xf numFmtId="0" fontId="13" fillId="0" borderId="0" xfId="0" applyFont="1" applyBorder="1"/>
    <xf numFmtId="165" fontId="13" fillId="0" borderId="0" xfId="0" applyNumberFormat="1" applyFont="1" applyBorder="1"/>
    <xf numFmtId="0" fontId="15" fillId="0" borderId="0" xfId="0" applyFont="1" applyBorder="1"/>
    <xf numFmtId="165" fontId="7" fillId="0" borderId="1" xfId="0" applyNumberFormat="1" applyFont="1" applyBorder="1" applyAlignment="1">
      <alignment horizontal="center" shrinkToFit="1"/>
    </xf>
    <xf numFmtId="165" fontId="5" fillId="0" borderId="1" xfId="0" applyNumberFormat="1" applyFont="1" applyBorder="1" applyAlignment="1">
      <alignment horizontal="center" shrinkToFit="1"/>
    </xf>
    <xf numFmtId="0" fontId="1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165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7" fillId="0" borderId="2" xfId="0" applyNumberFormat="1" applyFont="1" applyBorder="1"/>
    <xf numFmtId="0" fontId="5" fillId="0" borderId="2" xfId="0" applyNumberFormat="1" applyFont="1" applyBorder="1"/>
    <xf numFmtId="0" fontId="0" fillId="0" borderId="4" xfId="0" applyBorder="1"/>
    <xf numFmtId="165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166" fontId="7" fillId="0" borderId="5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wrapText="1"/>
    </xf>
    <xf numFmtId="166" fontId="7" fillId="0" borderId="2" xfId="0" applyNumberFormat="1" applyFont="1" applyBorder="1" applyAlignment="1">
      <alignment horizontal="center" shrinkToFit="1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8" fillId="0" borderId="0" xfId="0" applyFont="1" applyAlignment="1"/>
    <xf numFmtId="0" fontId="17" fillId="0" borderId="0" xfId="0" applyFont="1" applyAlignment="1"/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165" fontId="5" fillId="0" borderId="2" xfId="0" applyNumberFormat="1" applyFont="1" applyBorder="1" applyAlignment="1">
      <alignment horizontal="center" vertical="top"/>
    </xf>
    <xf numFmtId="0" fontId="7" fillId="0" borderId="0" xfId="0" applyNumberFormat="1" applyFont="1"/>
    <xf numFmtId="0" fontId="5" fillId="0" borderId="0" xfId="0" applyFont="1" applyAlignment="1">
      <alignment horizontal="center" wrapText="1"/>
    </xf>
    <xf numFmtId="0" fontId="7" fillId="0" borderId="2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/>
    </xf>
    <xf numFmtId="165" fontId="7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shrinkToFit="1"/>
    </xf>
    <xf numFmtId="166" fontId="5" fillId="0" borderId="1" xfId="0" applyNumberFormat="1" applyFont="1" applyBorder="1" applyAlignment="1">
      <alignment horizontal="center" shrinkToFit="1"/>
    </xf>
    <xf numFmtId="166" fontId="7" fillId="0" borderId="1" xfId="0" applyNumberFormat="1" applyFont="1" applyBorder="1" applyAlignment="1">
      <alignment horizontal="center" shrinkToFit="1"/>
    </xf>
    <xf numFmtId="49" fontId="6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 wrapText="1"/>
    </xf>
    <xf numFmtId="166" fontId="5" fillId="0" borderId="2" xfId="0" applyNumberFormat="1" applyFont="1" applyBorder="1" applyAlignment="1">
      <alignment horizontal="center" vertical="top" shrinkToFit="1"/>
    </xf>
    <xf numFmtId="166" fontId="5" fillId="0" borderId="2" xfId="0" applyNumberFormat="1" applyFont="1" applyFill="1" applyBorder="1" applyAlignment="1">
      <alignment horizontal="center" vertical="top" shrinkToFit="1"/>
    </xf>
    <xf numFmtId="0" fontId="12" fillId="0" borderId="0" xfId="0" applyFont="1" applyAlignment="1"/>
    <xf numFmtId="49" fontId="5" fillId="2" borderId="2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7" fillId="0" borderId="2" xfId="0" applyFont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2" xfId="0" applyNumberFormat="1" applyFont="1" applyFill="1" applyBorder="1" applyAlignment="1">
      <alignment horizontal="center" shrinkToFit="1"/>
    </xf>
    <xf numFmtId="166" fontId="7" fillId="0" borderId="2" xfId="0" applyNumberFormat="1" applyFont="1" applyBorder="1" applyAlignment="1">
      <alignment horizontal="center" wrapText="1"/>
    </xf>
    <xf numFmtId="166" fontId="5" fillId="0" borderId="2" xfId="0" applyNumberFormat="1" applyFont="1" applyBorder="1" applyAlignment="1">
      <alignment horizontal="center" wrapText="1"/>
    </xf>
    <xf numFmtId="166" fontId="7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7" fillId="3" borderId="3" xfId="0" applyFont="1" applyFill="1" applyBorder="1" applyAlignment="1">
      <alignment horizontal="left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top" wrapText="1"/>
    </xf>
    <xf numFmtId="166" fontId="7" fillId="0" borderId="2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18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shrinkToFit="1"/>
    </xf>
    <xf numFmtId="165" fontId="13" fillId="0" borderId="0" xfId="0" applyNumberFormat="1" applyFont="1"/>
    <xf numFmtId="0" fontId="7" fillId="0" borderId="4" xfId="0" applyNumberFormat="1" applyFont="1" applyFill="1" applyBorder="1" applyAlignment="1">
      <alignment horizontal="right" vertical="center" wrapText="1"/>
    </xf>
    <xf numFmtId="166" fontId="0" fillId="0" borderId="4" xfId="0" applyNumberFormat="1" applyBorder="1"/>
    <xf numFmtId="166" fontId="0" fillId="0" borderId="4" xfId="0" applyNumberFormat="1" applyBorder="1" applyAlignment="1">
      <alignment horizontal="center"/>
    </xf>
    <xf numFmtId="0" fontId="15" fillId="0" borderId="0" xfId="0" applyFont="1"/>
    <xf numFmtId="165" fontId="19" fillId="0" borderId="9" xfId="0" applyNumberFormat="1" applyFont="1" applyFill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166" fontId="7" fillId="0" borderId="0" xfId="0" applyNumberFormat="1" applyFont="1" applyBorder="1" applyAlignment="1">
      <alignment horizontal="center" shrinkToFit="1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6" fontId="13" fillId="0" borderId="0" xfId="0" applyNumberFormat="1" applyFont="1" applyAlignment="1">
      <alignment horizontal="center"/>
    </xf>
    <xf numFmtId="165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 wrapText="1"/>
    </xf>
    <xf numFmtId="166" fontId="11" fillId="0" borderId="0" xfId="0" applyNumberFormat="1" applyFont="1" applyFill="1" applyBorder="1" applyAlignment="1">
      <alignment horizontal="center" wrapText="1"/>
    </xf>
    <xf numFmtId="165" fontId="7" fillId="0" borderId="0" xfId="0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49" fontId="6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/>
    <xf numFmtId="0" fontId="10" fillId="0" borderId="2" xfId="0" applyNumberFormat="1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166" fontId="5" fillId="0" borderId="1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wrapText="1"/>
    </xf>
    <xf numFmtId="0" fontId="7" fillId="0" borderId="0" xfId="0" applyNumberFormat="1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vertical="center" wrapText="1"/>
    </xf>
    <xf numFmtId="0" fontId="12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6">
    <cellStyle name="Įprastas" xfId="0" builtinId="0"/>
    <cellStyle name="Įprastas 2" xfId="2" xr:uid="{00000000-0005-0000-0000-000001000000}"/>
    <cellStyle name="Kablelis 2" xfId="3" xr:uid="{00000000-0005-0000-0000-000002000000}"/>
    <cellStyle name="Kablelis 3" xfId="4" xr:uid="{00000000-0005-0000-0000-000003000000}"/>
    <cellStyle name="Normal_Sheet1" xfId="1" xr:uid="{00000000-0005-0000-0000-000004000000}"/>
    <cellStyle name="Paprastas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8"/>
  <sheetViews>
    <sheetView zoomScale="130" zoomScaleNormal="130" workbookViewId="0">
      <selection activeCell="G8" sqref="G8"/>
    </sheetView>
  </sheetViews>
  <sheetFormatPr defaultRowHeight="12.75" x14ac:dyDescent="0.2"/>
  <cols>
    <col min="1" max="1" width="6.7109375" customWidth="1"/>
    <col min="2" max="2" width="75" customWidth="1"/>
    <col min="3" max="3" width="12.42578125" customWidth="1"/>
    <col min="4" max="4" width="10.5703125" bestFit="1" customWidth="1"/>
  </cols>
  <sheetData>
    <row r="1" spans="1:9" ht="15.75" x14ac:dyDescent="0.25">
      <c r="B1" s="74" t="s">
        <v>21</v>
      </c>
      <c r="C1" s="74"/>
      <c r="D1" s="17"/>
      <c r="E1" s="7"/>
    </row>
    <row r="2" spans="1:9" ht="17.25" customHeight="1" x14ac:dyDescent="0.25">
      <c r="A2" s="13"/>
      <c r="B2" s="74" t="s">
        <v>139</v>
      </c>
      <c r="C2" s="74"/>
      <c r="D2" s="17"/>
      <c r="E2" s="7"/>
    </row>
    <row r="3" spans="1:9" ht="15.75" x14ac:dyDescent="0.25">
      <c r="A3" s="13"/>
      <c r="B3" s="74" t="s">
        <v>22</v>
      </c>
      <c r="C3" s="74"/>
      <c r="D3" s="17"/>
      <c r="E3" s="7"/>
    </row>
    <row r="4" spans="1:9" ht="16.5" customHeight="1" x14ac:dyDescent="0.3">
      <c r="A4" s="13"/>
      <c r="B4" s="74"/>
      <c r="C4" s="7"/>
      <c r="E4" s="64"/>
    </row>
    <row r="5" spans="1:9" ht="15.75" x14ac:dyDescent="0.25">
      <c r="A5" s="65"/>
      <c r="B5" s="222" t="s">
        <v>32</v>
      </c>
      <c r="C5" s="222"/>
      <c r="D5" s="18"/>
      <c r="E5" s="33"/>
    </row>
    <row r="6" spans="1:9" ht="15.75" x14ac:dyDescent="0.25">
      <c r="A6" s="66"/>
      <c r="B6" s="67" t="s">
        <v>17</v>
      </c>
      <c r="C6" s="68"/>
      <c r="D6" s="18"/>
      <c r="E6" s="29"/>
    </row>
    <row r="7" spans="1:9" ht="15.75" customHeight="1" x14ac:dyDescent="0.3">
      <c r="A7" s="66"/>
      <c r="B7" s="67"/>
      <c r="C7" s="68"/>
      <c r="D7" s="18"/>
      <c r="E7" s="29"/>
      <c r="F7" s="64"/>
      <c r="G7" s="64"/>
      <c r="H7" s="64"/>
      <c r="I7" s="18"/>
    </row>
    <row r="8" spans="1:9" ht="13.5" customHeight="1" x14ac:dyDescent="0.3">
      <c r="A8" s="59"/>
      <c r="B8" s="60"/>
      <c r="C8" s="61" t="s">
        <v>18</v>
      </c>
      <c r="D8" s="18"/>
      <c r="E8" s="33"/>
      <c r="F8" s="26"/>
      <c r="G8" s="64"/>
      <c r="H8" s="19"/>
      <c r="I8" s="18"/>
    </row>
    <row r="9" spans="1:9" ht="31.5" customHeight="1" x14ac:dyDescent="0.2">
      <c r="A9" s="78" t="s">
        <v>13</v>
      </c>
      <c r="B9" s="107" t="s">
        <v>14</v>
      </c>
      <c r="C9" s="107" t="s">
        <v>2</v>
      </c>
      <c r="D9" s="18"/>
      <c r="F9" s="26"/>
      <c r="G9" s="20"/>
      <c r="H9" s="21"/>
      <c r="I9" s="18"/>
    </row>
    <row r="10" spans="1:9" ht="18" customHeight="1" x14ac:dyDescent="0.25">
      <c r="A10" s="167" t="s">
        <v>92</v>
      </c>
      <c r="B10" s="94" t="s">
        <v>46</v>
      </c>
      <c r="C10" s="163">
        <v>191.5</v>
      </c>
      <c r="D10" s="18"/>
      <c r="F10" s="26"/>
      <c r="G10" s="18"/>
      <c r="H10" s="223"/>
      <c r="I10" s="224"/>
    </row>
    <row r="11" spans="1:9" ht="15.75" customHeight="1" x14ac:dyDescent="0.2">
      <c r="A11" s="78" t="s">
        <v>38</v>
      </c>
      <c r="B11" s="96" t="s">
        <v>28</v>
      </c>
      <c r="C11" s="113">
        <f>C12+C14+C15+C17+C16+C13</f>
        <v>380.10399999999998</v>
      </c>
      <c r="D11" s="18"/>
      <c r="G11" s="26"/>
      <c r="H11" s="26"/>
      <c r="I11" s="26"/>
    </row>
    <row r="12" spans="1:9" ht="30.75" customHeight="1" x14ac:dyDescent="0.25">
      <c r="A12" s="78" t="s">
        <v>65</v>
      </c>
      <c r="B12" s="198" t="s">
        <v>94</v>
      </c>
      <c r="C12" s="165">
        <v>39.555999999999997</v>
      </c>
      <c r="D12" s="18"/>
      <c r="G12" s="26"/>
      <c r="H12" s="26"/>
      <c r="I12" s="26"/>
    </row>
    <row r="13" spans="1:9" ht="31.5" customHeight="1" x14ac:dyDescent="0.25">
      <c r="A13" s="78" t="s">
        <v>104</v>
      </c>
      <c r="B13" s="94" t="s">
        <v>136</v>
      </c>
      <c r="C13" s="165">
        <v>49.253</v>
      </c>
      <c r="D13" s="18"/>
      <c r="G13" s="26"/>
      <c r="H13" s="26"/>
      <c r="I13" s="36"/>
    </row>
    <row r="14" spans="1:9" ht="45" x14ac:dyDescent="0.2">
      <c r="A14" s="78" t="s">
        <v>105</v>
      </c>
      <c r="B14" s="148" t="s">
        <v>93</v>
      </c>
      <c r="C14" s="165">
        <v>8.23</v>
      </c>
      <c r="D14" s="18"/>
      <c r="G14" s="26"/>
    </row>
    <row r="15" spans="1:9" ht="32.25" customHeight="1" x14ac:dyDescent="0.2">
      <c r="A15" s="221" t="s">
        <v>133</v>
      </c>
      <c r="B15" s="101" t="s">
        <v>103</v>
      </c>
      <c r="C15" s="113">
        <v>65.834999999999994</v>
      </c>
      <c r="D15" s="18"/>
      <c r="G15" s="26"/>
    </row>
    <row r="16" spans="1:9" ht="17.25" customHeight="1" x14ac:dyDescent="0.2">
      <c r="A16" s="221" t="s">
        <v>134</v>
      </c>
      <c r="B16" s="101" t="s">
        <v>131</v>
      </c>
      <c r="C16" s="113">
        <v>0.4</v>
      </c>
      <c r="D16" s="18"/>
      <c r="G16" s="36"/>
    </row>
    <row r="17" spans="1:9" ht="15.75" customHeight="1" x14ac:dyDescent="0.2">
      <c r="A17" s="78" t="s">
        <v>137</v>
      </c>
      <c r="B17" s="162" t="s">
        <v>106</v>
      </c>
      <c r="C17" s="113">
        <v>216.83</v>
      </c>
      <c r="D17" s="18"/>
    </row>
    <row r="18" spans="1:9" ht="13.5" customHeight="1" x14ac:dyDescent="0.2">
      <c r="A18" s="62"/>
      <c r="B18" s="63" t="s">
        <v>15</v>
      </c>
      <c r="C18" s="114">
        <f>C10+C11</f>
        <v>571.60400000000004</v>
      </c>
      <c r="D18" s="37"/>
      <c r="E18" s="116"/>
    </row>
    <row r="19" spans="1:9" ht="19.5" customHeight="1" x14ac:dyDescent="0.2">
      <c r="A19" s="37"/>
      <c r="B19" s="72"/>
      <c r="C19" s="38"/>
    </row>
    <row r="20" spans="1:9" ht="15.75" customHeight="1" x14ac:dyDescent="0.2">
      <c r="A20" s="30"/>
      <c r="B20" s="25"/>
      <c r="C20" s="38"/>
      <c r="F20" s="38"/>
    </row>
    <row r="21" spans="1:9" ht="15" x14ac:dyDescent="0.2">
      <c r="A21" s="37"/>
      <c r="B21" s="25"/>
      <c r="C21" s="38"/>
      <c r="F21" s="38"/>
    </row>
    <row r="22" spans="1:9" ht="15" x14ac:dyDescent="0.2">
      <c r="A22" s="37"/>
      <c r="B22" s="33"/>
      <c r="C22" s="38"/>
      <c r="F22" s="40"/>
    </row>
    <row r="23" spans="1:9" ht="15" x14ac:dyDescent="0.2">
      <c r="A23" s="37"/>
      <c r="B23" s="33"/>
      <c r="C23" s="38"/>
      <c r="F23" s="38"/>
    </row>
    <row r="24" spans="1:9" ht="15" x14ac:dyDescent="0.2">
      <c r="A24" s="28"/>
      <c r="B24" s="34"/>
      <c r="C24" s="23"/>
      <c r="F24" s="38"/>
    </row>
    <row r="25" spans="1:9" ht="15" x14ac:dyDescent="0.2">
      <c r="A25" s="30"/>
      <c r="B25" s="25"/>
      <c r="C25" s="26"/>
      <c r="F25" s="38"/>
      <c r="H25" s="26"/>
      <c r="I25" s="26"/>
    </row>
    <row r="26" spans="1:9" ht="15" x14ac:dyDescent="0.2">
      <c r="A26" s="43"/>
      <c r="B26" s="25"/>
      <c r="C26" s="26"/>
      <c r="G26" s="26"/>
      <c r="H26" s="26"/>
      <c r="I26" s="26"/>
    </row>
    <row r="27" spans="1:9" ht="15" x14ac:dyDescent="0.2">
      <c r="A27" s="30"/>
      <c r="B27" s="31"/>
      <c r="C27" s="24"/>
      <c r="G27" s="26"/>
      <c r="H27" s="41"/>
      <c r="I27" s="41"/>
    </row>
    <row r="28" spans="1:9" ht="15" x14ac:dyDescent="0.2">
      <c r="A28" s="28"/>
      <c r="B28" s="34"/>
      <c r="C28" s="23"/>
      <c r="E28" s="33"/>
      <c r="G28" s="41"/>
      <c r="H28" s="38"/>
      <c r="I28" s="26"/>
    </row>
    <row r="29" spans="1:9" ht="15" x14ac:dyDescent="0.2">
      <c r="A29" s="30"/>
      <c r="B29" s="33"/>
      <c r="C29" s="26"/>
      <c r="G29" s="38"/>
      <c r="H29" s="26"/>
      <c r="I29" s="26"/>
    </row>
    <row r="30" spans="1:9" ht="15" x14ac:dyDescent="0.2">
      <c r="A30" s="44"/>
      <c r="B30" s="29"/>
      <c r="C30" s="23"/>
      <c r="G30" s="26"/>
      <c r="H30" s="38"/>
      <c r="I30" s="26"/>
    </row>
    <row r="31" spans="1:9" ht="15" x14ac:dyDescent="0.2">
      <c r="A31" s="30"/>
      <c r="B31" s="33"/>
      <c r="C31" s="26"/>
      <c r="G31" s="42"/>
    </row>
    <row r="32" spans="1:9" ht="15" x14ac:dyDescent="0.2">
      <c r="A32" s="45"/>
      <c r="B32" s="33"/>
      <c r="C32" s="26"/>
    </row>
    <row r="33" spans="1:10" ht="15" x14ac:dyDescent="0.2">
      <c r="A33" s="45"/>
      <c r="B33" s="33"/>
      <c r="C33" s="26"/>
    </row>
    <row r="34" spans="1:10" ht="14.25" x14ac:dyDescent="0.2">
      <c r="A34" s="28"/>
      <c r="B34" s="29"/>
      <c r="C34" s="22"/>
    </row>
    <row r="35" spans="1:10" ht="15" x14ac:dyDescent="0.2">
      <c r="A35" s="30"/>
      <c r="B35" s="31"/>
      <c r="C35" s="24"/>
    </row>
    <row r="36" spans="1:10" ht="15" x14ac:dyDescent="0.2">
      <c r="A36" s="30"/>
      <c r="B36" s="31"/>
      <c r="C36" s="24"/>
    </row>
    <row r="37" spans="1:10" ht="14.25" x14ac:dyDescent="0.2">
      <c r="A37" s="44"/>
      <c r="B37" s="46"/>
      <c r="C37" s="23"/>
    </row>
    <row r="38" spans="1:10" ht="15" x14ac:dyDescent="0.2">
      <c r="A38" s="45"/>
      <c r="B38" s="31"/>
      <c r="C38" s="26"/>
    </row>
    <row r="39" spans="1:10" ht="14.25" x14ac:dyDescent="0.2">
      <c r="A39" s="44"/>
      <c r="B39" s="29"/>
      <c r="C39" s="23"/>
    </row>
    <row r="40" spans="1:10" ht="15" x14ac:dyDescent="0.2">
      <c r="A40" s="45"/>
      <c r="B40" s="31"/>
      <c r="C40" s="26"/>
    </row>
    <row r="41" spans="1:10" ht="14.25" x14ac:dyDescent="0.2">
      <c r="A41" s="44"/>
      <c r="B41" s="46"/>
      <c r="C41" s="23"/>
    </row>
    <row r="42" spans="1:10" ht="15" x14ac:dyDescent="0.2">
      <c r="A42" s="45"/>
      <c r="B42" s="31"/>
      <c r="C42" s="26"/>
    </row>
    <row r="43" spans="1:10" ht="15" x14ac:dyDescent="0.2">
      <c r="A43" s="45"/>
      <c r="B43" s="31"/>
      <c r="C43" s="26"/>
    </row>
    <row r="44" spans="1:10" ht="15" x14ac:dyDescent="0.2">
      <c r="A44" s="45"/>
      <c r="B44" s="33"/>
      <c r="C44" s="26"/>
    </row>
    <row r="45" spans="1:10" ht="14.25" x14ac:dyDescent="0.2">
      <c r="A45" s="47"/>
      <c r="B45" s="48"/>
      <c r="C45" s="35"/>
      <c r="J45" s="10"/>
    </row>
    <row r="46" spans="1:10" ht="14.25" x14ac:dyDescent="0.2">
      <c r="A46" s="28"/>
      <c r="B46" s="29"/>
      <c r="C46" s="39"/>
    </row>
    <row r="47" spans="1:10" ht="15" x14ac:dyDescent="0.2">
      <c r="A47" s="30"/>
      <c r="B47" s="33"/>
      <c r="C47" s="36"/>
    </row>
    <row r="48" spans="1:10" ht="14.25" x14ac:dyDescent="0.2">
      <c r="A48" s="28"/>
      <c r="B48" s="49"/>
      <c r="C48" s="23"/>
    </row>
    <row r="49" spans="1:4" ht="15" x14ac:dyDescent="0.2">
      <c r="A49" s="30"/>
      <c r="B49" s="33"/>
      <c r="C49" s="26"/>
    </row>
    <row r="50" spans="1:4" ht="14.25" x14ac:dyDescent="0.2">
      <c r="A50" s="50"/>
      <c r="B50" s="48"/>
      <c r="C50" s="23"/>
    </row>
    <row r="51" spans="1:4" ht="14.25" x14ac:dyDescent="0.2">
      <c r="A51" s="50"/>
      <c r="B51" s="48"/>
      <c r="C51" s="23"/>
    </row>
    <row r="52" spans="1:4" ht="15" x14ac:dyDescent="0.2">
      <c r="A52" s="51"/>
      <c r="C52" s="26"/>
    </row>
    <row r="53" spans="1:4" ht="15" x14ac:dyDescent="0.2">
      <c r="A53" s="51"/>
      <c r="B53" s="33"/>
      <c r="C53" s="26"/>
    </row>
    <row r="54" spans="1:4" ht="14.25" x14ac:dyDescent="0.2">
      <c r="A54" s="50"/>
      <c r="B54" s="48"/>
      <c r="C54" s="23"/>
    </row>
    <row r="55" spans="1:4" ht="14.25" x14ac:dyDescent="0.2">
      <c r="A55" s="50"/>
      <c r="B55" s="48"/>
      <c r="C55" s="23"/>
    </row>
    <row r="56" spans="1:4" ht="15" x14ac:dyDescent="0.2">
      <c r="A56" s="51"/>
      <c r="B56" s="33"/>
      <c r="C56" s="26"/>
    </row>
    <row r="57" spans="1:4" ht="15" x14ac:dyDescent="0.2">
      <c r="A57" s="51"/>
      <c r="B57" s="33"/>
    </row>
    <row r="58" spans="1:4" ht="15.75" x14ac:dyDescent="0.2">
      <c r="A58" s="52"/>
      <c r="B58" s="48"/>
      <c r="C58" s="23"/>
    </row>
    <row r="59" spans="1:4" ht="15" x14ac:dyDescent="0.2">
      <c r="A59" s="30"/>
      <c r="B59" s="31"/>
      <c r="C59" s="26"/>
    </row>
    <row r="60" spans="1:4" ht="15" x14ac:dyDescent="0.2">
      <c r="A60" s="30"/>
      <c r="B60" s="31"/>
      <c r="C60" s="26"/>
    </row>
    <row r="61" spans="1:4" ht="30" customHeight="1" x14ac:dyDescent="0.2">
      <c r="A61" s="28"/>
      <c r="B61" s="48"/>
      <c r="C61" s="23"/>
    </row>
    <row r="62" spans="1:4" ht="15" customHeight="1" x14ac:dyDescent="0.2">
      <c r="A62" s="30"/>
      <c r="B62" s="31"/>
      <c r="C62" s="26"/>
    </row>
    <row r="63" spans="1:4" ht="15" customHeight="1" x14ac:dyDescent="0.25">
      <c r="A63" s="30"/>
      <c r="B63" s="31"/>
      <c r="C63" s="26"/>
      <c r="D63" s="11"/>
    </row>
    <row r="64" spans="1:4" ht="15" x14ac:dyDescent="0.25">
      <c r="A64" s="30"/>
      <c r="B64" s="31"/>
      <c r="C64" s="26"/>
      <c r="D64" s="11"/>
    </row>
    <row r="65" spans="1:5" ht="14.25" x14ac:dyDescent="0.2">
      <c r="A65" s="47"/>
      <c r="B65" s="48"/>
      <c r="C65" s="27"/>
    </row>
    <row r="66" spans="1:5" ht="15" x14ac:dyDescent="0.2">
      <c r="A66" s="30"/>
      <c r="B66" s="31"/>
      <c r="C66" s="26"/>
    </row>
    <row r="67" spans="1:5" ht="15" x14ac:dyDescent="0.2">
      <c r="A67" s="30"/>
      <c r="B67" s="31"/>
      <c r="C67" s="26"/>
    </row>
    <row r="68" spans="1:5" ht="15" x14ac:dyDescent="0.2">
      <c r="A68" s="30"/>
      <c r="B68" s="33"/>
      <c r="C68" s="26"/>
      <c r="D68" s="8"/>
    </row>
    <row r="69" spans="1:5" ht="15" x14ac:dyDescent="0.2">
      <c r="A69" s="30"/>
      <c r="B69" s="33"/>
      <c r="C69" s="26"/>
      <c r="D69" s="8"/>
    </row>
    <row r="70" spans="1:5" ht="20.25" customHeight="1" x14ac:dyDescent="0.2">
      <c r="A70" s="30"/>
      <c r="B70" s="31"/>
      <c r="C70" s="26"/>
    </row>
    <row r="71" spans="1:5" ht="15.75" x14ac:dyDescent="0.2">
      <c r="A71" s="53"/>
      <c r="B71" s="54"/>
      <c r="C71" s="27"/>
    </row>
    <row r="72" spans="1:5" ht="19.5" customHeight="1" x14ac:dyDescent="0.2">
      <c r="A72" s="30"/>
      <c r="B72" s="55"/>
      <c r="C72" s="23"/>
    </row>
    <row r="73" spans="1:5" ht="15" x14ac:dyDescent="0.2">
      <c r="A73" s="56"/>
      <c r="B73" s="31"/>
      <c r="C73" s="32"/>
      <c r="E73" s="12"/>
    </row>
    <row r="74" spans="1:5" ht="15" x14ac:dyDescent="0.2">
      <c r="A74" s="37"/>
      <c r="B74" s="33"/>
      <c r="C74" s="38"/>
    </row>
    <row r="75" spans="1:5" ht="15" x14ac:dyDescent="0.2">
      <c r="A75" s="37"/>
      <c r="B75" s="33"/>
      <c r="C75" s="38"/>
    </row>
    <row r="76" spans="1:5" ht="15" x14ac:dyDescent="0.2">
      <c r="A76" s="56"/>
      <c r="B76" s="31"/>
      <c r="C76" s="26"/>
    </row>
    <row r="77" spans="1:5" ht="15" x14ac:dyDescent="0.2">
      <c r="A77" s="56"/>
      <c r="B77" s="31"/>
      <c r="C77" s="26"/>
    </row>
    <row r="78" spans="1:5" ht="15" x14ac:dyDescent="0.2">
      <c r="A78" s="56"/>
      <c r="B78" s="31"/>
      <c r="C78" s="26"/>
    </row>
    <row r="79" spans="1:5" ht="15" x14ac:dyDescent="0.2">
      <c r="A79" s="45"/>
      <c r="B79" s="33"/>
      <c r="C79" s="26"/>
    </row>
    <row r="80" spans="1:5" ht="15" x14ac:dyDescent="0.2">
      <c r="A80" s="56"/>
      <c r="B80" s="33"/>
      <c r="C80" s="26"/>
    </row>
    <row r="81" spans="1:6" ht="15" x14ac:dyDescent="0.2">
      <c r="A81" s="30"/>
      <c r="B81" s="33"/>
      <c r="C81" s="26"/>
    </row>
    <row r="82" spans="1:6" ht="24.95" customHeight="1" x14ac:dyDescent="0.2">
      <c r="A82" s="56"/>
      <c r="B82" s="33"/>
      <c r="C82" s="26"/>
    </row>
    <row r="83" spans="1:6" ht="15" x14ac:dyDescent="0.2">
      <c r="A83" s="56"/>
      <c r="B83" s="33"/>
      <c r="C83" s="26"/>
    </row>
    <row r="84" spans="1:6" ht="15" x14ac:dyDescent="0.2">
      <c r="A84" s="56"/>
      <c r="B84" s="33"/>
      <c r="C84" s="26"/>
    </row>
    <row r="85" spans="1:6" ht="15" x14ac:dyDescent="0.2">
      <c r="A85" s="56"/>
      <c r="B85" s="25"/>
      <c r="C85" s="26"/>
    </row>
    <row r="86" spans="1:6" ht="15" x14ac:dyDescent="0.2">
      <c r="A86" s="56"/>
      <c r="B86" s="33"/>
      <c r="C86" s="26"/>
      <c r="D86" s="8"/>
    </row>
    <row r="87" spans="1:6" ht="15" x14ac:dyDescent="0.2">
      <c r="A87" s="30"/>
      <c r="B87" s="33"/>
      <c r="C87" s="26"/>
    </row>
    <row r="88" spans="1:6" ht="15" x14ac:dyDescent="0.2">
      <c r="A88" s="30"/>
      <c r="B88" s="25"/>
      <c r="C88" s="38"/>
    </row>
    <row r="89" spans="1:6" ht="15" x14ac:dyDescent="0.2">
      <c r="A89" s="57"/>
      <c r="B89" s="33"/>
      <c r="C89" s="26"/>
    </row>
    <row r="90" spans="1:6" ht="30" customHeight="1" x14ac:dyDescent="0.2">
      <c r="A90" s="56"/>
      <c r="B90" s="58"/>
      <c r="C90" s="26"/>
    </row>
    <row r="91" spans="1:6" ht="45" customHeight="1" x14ac:dyDescent="0.2">
      <c r="A91" s="12"/>
      <c r="B91" s="2"/>
      <c r="C91" s="3"/>
    </row>
    <row r="92" spans="1:6" x14ac:dyDescent="0.2">
      <c r="A92" s="12"/>
      <c r="B92" s="2"/>
      <c r="C92" s="3"/>
    </row>
    <row r="93" spans="1:6" x14ac:dyDescent="0.2">
      <c r="A93" s="12"/>
      <c r="B93" s="2"/>
      <c r="C93" s="3"/>
      <c r="F93" s="8"/>
    </row>
    <row r="94" spans="1:6" ht="17.25" customHeight="1" x14ac:dyDescent="0.2">
      <c r="A94" s="12"/>
      <c r="B94" s="2"/>
      <c r="C94" s="3"/>
    </row>
    <row r="95" spans="1:6" x14ac:dyDescent="0.2">
      <c r="A95" s="12"/>
      <c r="B95" s="2"/>
      <c r="C95" s="3"/>
    </row>
    <row r="96" spans="1:6" x14ac:dyDescent="0.2">
      <c r="A96" s="12"/>
      <c r="B96" s="2"/>
      <c r="C96" s="3"/>
      <c r="E96" s="8"/>
    </row>
    <row r="97" spans="2:7" x14ac:dyDescent="0.2">
      <c r="B97" s="2"/>
      <c r="C97" s="3"/>
    </row>
    <row r="98" spans="2:7" x14ac:dyDescent="0.2">
      <c r="B98" s="2"/>
      <c r="C98" s="3"/>
    </row>
    <row r="99" spans="2:7" x14ac:dyDescent="0.2">
      <c r="B99" s="2"/>
      <c r="C99" s="3"/>
    </row>
    <row r="100" spans="2:7" x14ac:dyDescent="0.2">
      <c r="B100" s="2"/>
      <c r="C100" s="3"/>
    </row>
    <row r="101" spans="2:7" x14ac:dyDescent="0.2">
      <c r="B101" s="2"/>
      <c r="C101" s="3"/>
    </row>
    <row r="102" spans="2:7" ht="45" customHeight="1" x14ac:dyDescent="0.2">
      <c r="B102" s="2"/>
      <c r="C102" s="3"/>
    </row>
    <row r="103" spans="2:7" x14ac:dyDescent="0.2">
      <c r="B103" s="2"/>
      <c r="C103" s="3"/>
    </row>
    <row r="104" spans="2:7" x14ac:dyDescent="0.2">
      <c r="B104" s="2"/>
      <c r="C104" s="3"/>
    </row>
    <row r="106" spans="2:7" ht="30" customHeight="1" x14ac:dyDescent="0.2">
      <c r="C106" s="1"/>
    </row>
    <row r="109" spans="2:7" x14ac:dyDescent="0.2">
      <c r="G109" s="9"/>
    </row>
    <row r="127" ht="30" customHeight="1" x14ac:dyDescent="0.2"/>
    <row r="128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4"/>
  <sheetViews>
    <sheetView zoomScale="130" zoomScaleNormal="130" workbookViewId="0">
      <selection activeCell="C2" sqref="C2"/>
    </sheetView>
  </sheetViews>
  <sheetFormatPr defaultRowHeight="12.75" x14ac:dyDescent="0.2"/>
  <cols>
    <col min="1" max="1" width="6.42578125" customWidth="1"/>
    <col min="2" max="2" width="47.42578125" customWidth="1"/>
    <col min="3" max="3" width="9.7109375" customWidth="1"/>
    <col min="4" max="4" width="9.28515625" customWidth="1"/>
    <col min="5" max="5" width="11.5703125" customWidth="1"/>
    <col min="6" max="6" width="10" customWidth="1"/>
    <col min="7" max="7" width="10.5703125" bestFit="1" customWidth="1"/>
    <col min="8" max="8" width="8.85546875" customWidth="1"/>
    <col min="9" max="9" width="12.85546875" customWidth="1"/>
  </cols>
  <sheetData>
    <row r="1" spans="1:14" ht="15" x14ac:dyDescent="0.25">
      <c r="A1" s="7"/>
      <c r="B1" s="7"/>
      <c r="C1" s="74" t="s">
        <v>0</v>
      </c>
      <c r="D1" s="74"/>
      <c r="E1" s="74"/>
      <c r="F1" s="7"/>
    </row>
    <row r="2" spans="1:14" ht="16.5" customHeight="1" x14ac:dyDescent="0.25">
      <c r="A2" s="7"/>
      <c r="B2" s="7"/>
      <c r="C2" s="74" t="s">
        <v>140</v>
      </c>
      <c r="D2" s="74"/>
      <c r="E2" s="74"/>
      <c r="F2" s="7"/>
    </row>
    <row r="3" spans="1:14" ht="15" x14ac:dyDescent="0.25">
      <c r="A3" s="7"/>
      <c r="B3" s="7"/>
      <c r="C3" s="74" t="s">
        <v>11</v>
      </c>
      <c r="D3" s="74"/>
      <c r="E3" s="74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x14ac:dyDescent="0.25">
      <c r="A5" s="4"/>
      <c r="B5" s="222" t="s">
        <v>33</v>
      </c>
      <c r="C5" s="222"/>
      <c r="D5" s="222"/>
      <c r="E5" s="222"/>
      <c r="F5" s="4"/>
    </row>
    <row r="6" spans="1:14" ht="15.75" x14ac:dyDescent="0.25">
      <c r="A6" s="4"/>
      <c r="B6" s="222" t="s">
        <v>16</v>
      </c>
      <c r="C6" s="222"/>
      <c r="D6" s="222"/>
      <c r="E6" s="69"/>
      <c r="F6" s="4"/>
    </row>
    <row r="7" spans="1:14" ht="15.75" x14ac:dyDescent="0.25">
      <c r="A7" s="4"/>
      <c r="B7" s="222" t="s">
        <v>58</v>
      </c>
      <c r="C7" s="222"/>
      <c r="D7" s="5"/>
      <c r="E7" s="6"/>
      <c r="F7" s="4"/>
    </row>
    <row r="8" spans="1:14" ht="15.75" x14ac:dyDescent="0.25">
      <c r="A8" s="4"/>
      <c r="B8" s="108"/>
      <c r="C8" s="108"/>
      <c r="D8" s="5"/>
      <c r="E8" s="6"/>
      <c r="F8" s="4"/>
    </row>
    <row r="9" spans="1:14" ht="13.5" customHeight="1" x14ac:dyDescent="0.25">
      <c r="A9" s="4"/>
      <c r="B9" s="4"/>
      <c r="C9" s="4"/>
      <c r="D9" s="4"/>
      <c r="E9" s="223" t="s">
        <v>44</v>
      </c>
      <c r="F9" s="224"/>
    </row>
    <row r="10" spans="1:14" ht="15" customHeight="1" x14ac:dyDescent="0.2">
      <c r="A10" s="230" t="s">
        <v>1</v>
      </c>
      <c r="B10" s="230" t="s">
        <v>9</v>
      </c>
      <c r="C10" s="230" t="s">
        <v>2</v>
      </c>
      <c r="D10" s="230" t="s">
        <v>3</v>
      </c>
      <c r="E10" s="230"/>
      <c r="F10" s="230"/>
    </row>
    <row r="11" spans="1:14" ht="15" customHeight="1" x14ac:dyDescent="0.2">
      <c r="A11" s="230"/>
      <c r="B11" s="230"/>
      <c r="C11" s="230"/>
      <c r="D11" s="230" t="s">
        <v>4</v>
      </c>
      <c r="E11" s="230"/>
      <c r="F11" s="230" t="s">
        <v>5</v>
      </c>
    </row>
    <row r="12" spans="1:14" ht="30" x14ac:dyDescent="0.2">
      <c r="A12" s="230"/>
      <c r="B12" s="230"/>
      <c r="C12" s="230"/>
      <c r="D12" s="70" t="s">
        <v>6</v>
      </c>
      <c r="E12" s="109" t="s">
        <v>10</v>
      </c>
      <c r="F12" s="230"/>
    </row>
    <row r="13" spans="1:14" ht="12.75" customHeight="1" x14ac:dyDescent="0.2">
      <c r="A13" s="79">
        <v>1</v>
      </c>
      <c r="B13" s="79">
        <v>2</v>
      </c>
      <c r="C13" s="79">
        <v>3</v>
      </c>
      <c r="D13" s="80">
        <v>4</v>
      </c>
      <c r="E13" s="79">
        <v>5</v>
      </c>
      <c r="F13" s="79">
        <v>6</v>
      </c>
    </row>
    <row r="14" spans="1:14" ht="20.25" customHeight="1" x14ac:dyDescent="0.2">
      <c r="A14" s="133" t="s">
        <v>50</v>
      </c>
      <c r="B14" s="134" t="s">
        <v>51</v>
      </c>
      <c r="C14" s="159">
        <f>D14+F14</f>
        <v>366.08900000000006</v>
      </c>
      <c r="D14" s="158">
        <f>D15+D21+D23+D27</f>
        <v>92.234000000000009</v>
      </c>
      <c r="E14" s="158">
        <f>E15+E21+E23+E27</f>
        <v>-25.876000000000005</v>
      </c>
      <c r="F14" s="158">
        <f>F15+F21+F23+F27</f>
        <v>273.85500000000002</v>
      </c>
      <c r="J14" s="12"/>
      <c r="K14" s="12"/>
    </row>
    <row r="15" spans="1:14" ht="14.25" x14ac:dyDescent="0.2">
      <c r="A15" s="146" t="s">
        <v>59</v>
      </c>
      <c r="B15" s="147" t="s">
        <v>60</v>
      </c>
      <c r="C15" s="159">
        <f t="shared" ref="C15:C30" si="0">D15+F15</f>
        <v>235.83</v>
      </c>
      <c r="D15" s="158">
        <f>D16+D20</f>
        <v>-5.24</v>
      </c>
      <c r="E15" s="136">
        <f>E16+E20</f>
        <v>0</v>
      </c>
      <c r="F15" s="158">
        <f>F16+F20</f>
        <v>241.07000000000002</v>
      </c>
      <c r="I15" s="12"/>
      <c r="J15" s="12"/>
      <c r="K15" s="12"/>
      <c r="L15" s="12"/>
      <c r="M15" s="12"/>
      <c r="N15" s="12"/>
    </row>
    <row r="16" spans="1:14" ht="15" x14ac:dyDescent="0.2">
      <c r="A16" s="140" t="s">
        <v>61</v>
      </c>
      <c r="B16" s="132" t="s">
        <v>62</v>
      </c>
      <c r="C16" s="189">
        <f t="shared" si="0"/>
        <v>19</v>
      </c>
      <c r="D16" s="156">
        <f>D18+D19+D17</f>
        <v>-5.24</v>
      </c>
      <c r="E16" s="135">
        <f t="shared" ref="E16:F16" si="1">E18+E19+E17</f>
        <v>0</v>
      </c>
      <c r="F16" s="156">
        <f t="shared" si="1"/>
        <v>24.24</v>
      </c>
      <c r="I16" s="12"/>
      <c r="K16" s="12"/>
      <c r="L16" s="12"/>
      <c r="M16" s="229"/>
      <c r="N16" s="229"/>
    </row>
    <row r="17" spans="1:14" ht="15" x14ac:dyDescent="0.2">
      <c r="A17" s="175"/>
      <c r="B17" s="132" t="s">
        <v>135</v>
      </c>
      <c r="C17" s="211">
        <f t="shared" si="0"/>
        <v>0</v>
      </c>
      <c r="D17" s="156">
        <v>-0.74</v>
      </c>
      <c r="E17" s="156"/>
      <c r="F17" s="156">
        <v>0.74</v>
      </c>
      <c r="I17" s="12"/>
      <c r="J17" s="12"/>
      <c r="K17" s="12"/>
      <c r="L17" s="12"/>
      <c r="M17" s="110"/>
      <c r="N17" s="110"/>
    </row>
    <row r="18" spans="1:14" ht="15" x14ac:dyDescent="0.2">
      <c r="A18" s="175"/>
      <c r="B18" s="132" t="s">
        <v>83</v>
      </c>
      <c r="C18" s="189">
        <f t="shared" si="0"/>
        <v>10</v>
      </c>
      <c r="D18" s="135">
        <v>-4.5</v>
      </c>
      <c r="E18" s="135"/>
      <c r="F18" s="135">
        <v>14.5</v>
      </c>
      <c r="G18" s="182"/>
      <c r="H18" s="12"/>
      <c r="I18" s="12"/>
      <c r="J18" s="12"/>
      <c r="K18" s="12"/>
      <c r="L18" s="12"/>
      <c r="M18" s="110"/>
      <c r="N18" s="86"/>
    </row>
    <row r="19" spans="1:14" ht="15" x14ac:dyDescent="0.2">
      <c r="A19" s="175"/>
      <c r="B19" s="132" t="s">
        <v>84</v>
      </c>
      <c r="C19" s="189">
        <f t="shared" si="0"/>
        <v>9</v>
      </c>
      <c r="D19" s="135"/>
      <c r="E19" s="135"/>
      <c r="F19" s="135">
        <v>9</v>
      </c>
      <c r="G19" s="184"/>
      <c r="H19" s="187"/>
      <c r="I19" s="12"/>
      <c r="K19" s="12"/>
      <c r="L19" s="88"/>
      <c r="M19" s="84"/>
      <c r="N19" s="88"/>
    </row>
    <row r="20" spans="1:14" ht="30" x14ac:dyDescent="0.25">
      <c r="A20" s="140" t="s">
        <v>118</v>
      </c>
      <c r="B20" s="132" t="s">
        <v>122</v>
      </c>
      <c r="C20" s="166">
        <f t="shared" si="0"/>
        <v>216.83</v>
      </c>
      <c r="D20" s="212"/>
      <c r="E20" s="212"/>
      <c r="F20" s="213">
        <v>216.83</v>
      </c>
      <c r="G20" s="184"/>
      <c r="H20" s="187"/>
      <c r="I20" s="33"/>
      <c r="K20" s="12"/>
      <c r="L20" s="12"/>
      <c r="M20" s="12"/>
      <c r="N20" s="12"/>
    </row>
    <row r="21" spans="1:14" ht="28.5" x14ac:dyDescent="0.2">
      <c r="A21" s="145" t="s">
        <v>52</v>
      </c>
      <c r="B21" s="141" t="s">
        <v>53</v>
      </c>
      <c r="C21" s="106">
        <f t="shared" si="0"/>
        <v>0</v>
      </c>
      <c r="D21" s="158">
        <f>D22</f>
        <v>1.8029999999999999</v>
      </c>
      <c r="E21" s="136">
        <f t="shared" ref="E21:F21" si="2">E22</f>
        <v>0</v>
      </c>
      <c r="F21" s="158">
        <f t="shared" si="2"/>
        <v>-1.8029999999999999</v>
      </c>
      <c r="I21" s="33"/>
      <c r="J21" s="12"/>
      <c r="K21" s="12"/>
      <c r="L21" s="12"/>
      <c r="M21" s="12"/>
      <c r="N21" s="12"/>
    </row>
    <row r="22" spans="1:14" ht="15" x14ac:dyDescent="0.2">
      <c r="A22" s="160" t="s">
        <v>63</v>
      </c>
      <c r="B22" s="132" t="s">
        <v>7</v>
      </c>
      <c r="C22" s="189">
        <f t="shared" si="0"/>
        <v>0</v>
      </c>
      <c r="D22" s="156">
        <v>1.8029999999999999</v>
      </c>
      <c r="E22" s="211"/>
      <c r="F22" s="157">
        <v>-1.8029999999999999</v>
      </c>
      <c r="H22" s="10"/>
      <c r="I22" s="12"/>
      <c r="J22" s="12"/>
      <c r="L22" s="12"/>
      <c r="M22" s="12"/>
      <c r="N22" s="12"/>
    </row>
    <row r="23" spans="1:14" ht="14.25" x14ac:dyDescent="0.2">
      <c r="A23" s="82" t="s">
        <v>67</v>
      </c>
      <c r="B23" s="161" t="s">
        <v>34</v>
      </c>
      <c r="C23" s="159">
        <f t="shared" si="0"/>
        <v>97.039000000000001</v>
      </c>
      <c r="D23" s="158">
        <f>D24+D25+D26</f>
        <v>97.039000000000001</v>
      </c>
      <c r="E23" s="136">
        <f t="shared" ref="E23:F23" si="3">E24+E25+E26</f>
        <v>0</v>
      </c>
      <c r="F23" s="136">
        <f t="shared" si="3"/>
        <v>0</v>
      </c>
      <c r="G23" s="10"/>
      <c r="I23" s="12"/>
      <c r="L23" s="12"/>
      <c r="M23" s="12"/>
      <c r="N23" s="12"/>
    </row>
    <row r="24" spans="1:14" ht="60" x14ac:dyDescent="0.2">
      <c r="A24" s="73" t="s">
        <v>66</v>
      </c>
      <c r="B24" s="148" t="s">
        <v>121</v>
      </c>
      <c r="C24" s="157">
        <f t="shared" si="0"/>
        <v>39.555999999999997</v>
      </c>
      <c r="D24" s="156">
        <v>39.555999999999997</v>
      </c>
      <c r="E24" s="189"/>
      <c r="F24" s="150"/>
      <c r="G24" s="10"/>
      <c r="I24" s="12"/>
      <c r="K24" s="12"/>
    </row>
    <row r="25" spans="1:14" ht="75" x14ac:dyDescent="0.2">
      <c r="A25" s="73" t="s">
        <v>120</v>
      </c>
      <c r="B25" s="148" t="s">
        <v>119</v>
      </c>
      <c r="C25" s="157">
        <f t="shared" si="0"/>
        <v>8.23</v>
      </c>
      <c r="D25" s="156">
        <v>8.23</v>
      </c>
      <c r="E25" s="209"/>
      <c r="F25" s="150"/>
      <c r="G25" s="10"/>
      <c r="H25" s="25"/>
      <c r="I25" s="12"/>
      <c r="K25" s="12"/>
      <c r="L25" s="12"/>
      <c r="M25" s="12"/>
    </row>
    <row r="26" spans="1:14" ht="45" x14ac:dyDescent="0.25">
      <c r="A26" s="73" t="s">
        <v>138</v>
      </c>
      <c r="B26" s="94" t="s">
        <v>136</v>
      </c>
      <c r="C26" s="157">
        <f t="shared" si="0"/>
        <v>49.253</v>
      </c>
      <c r="D26" s="156">
        <v>49.253</v>
      </c>
      <c r="E26" s="211"/>
      <c r="F26" s="150"/>
      <c r="G26" s="10"/>
      <c r="H26" s="25"/>
      <c r="I26" s="12"/>
      <c r="K26" s="192"/>
      <c r="L26" s="12"/>
      <c r="M26" s="12"/>
    </row>
    <row r="27" spans="1:14" ht="15" x14ac:dyDescent="0.2">
      <c r="A27" s="112" t="s">
        <v>98</v>
      </c>
      <c r="B27" s="134" t="s">
        <v>99</v>
      </c>
      <c r="C27" s="159">
        <f t="shared" si="0"/>
        <v>33.220000000000006</v>
      </c>
      <c r="D27" s="158">
        <f>D28+D29+D30</f>
        <v>-1.3679999999999968</v>
      </c>
      <c r="E27" s="158">
        <f t="shared" ref="E27:F27" si="4">E28+E29+E30</f>
        <v>-25.876000000000005</v>
      </c>
      <c r="F27" s="158">
        <f t="shared" si="4"/>
        <v>34.588000000000001</v>
      </c>
      <c r="G27" s="10"/>
      <c r="K27" s="192"/>
      <c r="L27" s="12"/>
      <c r="M27" s="84"/>
      <c r="N27" s="12"/>
    </row>
    <row r="28" spans="1:14" ht="30" x14ac:dyDescent="0.2">
      <c r="A28" s="199" t="s">
        <v>101</v>
      </c>
      <c r="B28" s="132" t="s">
        <v>102</v>
      </c>
      <c r="C28" s="157">
        <f t="shared" si="0"/>
        <v>17.685000000000002</v>
      </c>
      <c r="D28" s="156">
        <v>-16.902999999999999</v>
      </c>
      <c r="E28" s="157">
        <v>-41.002000000000002</v>
      </c>
      <c r="F28" s="157">
        <v>34.588000000000001</v>
      </c>
      <c r="G28" s="10"/>
      <c r="J28" s="12"/>
      <c r="K28" s="12"/>
      <c r="L28" s="12"/>
      <c r="M28" s="84"/>
      <c r="N28" s="12"/>
    </row>
    <row r="29" spans="1:14" ht="30" x14ac:dyDescent="0.2">
      <c r="A29" s="227" t="s">
        <v>100</v>
      </c>
      <c r="B29" s="132" t="s">
        <v>129</v>
      </c>
      <c r="C29" s="157">
        <f t="shared" si="0"/>
        <v>0.19</v>
      </c>
      <c r="D29" s="156">
        <v>0.19</v>
      </c>
      <c r="E29" s="157"/>
      <c r="F29" s="150"/>
      <c r="G29" s="10"/>
      <c r="J29" s="12"/>
      <c r="K29" s="12"/>
      <c r="L29" s="192"/>
      <c r="M29" s="192"/>
      <c r="N29" s="86"/>
    </row>
    <row r="30" spans="1:14" ht="45" x14ac:dyDescent="0.2">
      <c r="A30" s="228"/>
      <c r="B30" s="101" t="s">
        <v>130</v>
      </c>
      <c r="C30" s="157">
        <f t="shared" si="0"/>
        <v>15.345000000000001</v>
      </c>
      <c r="D30" s="156">
        <v>15.345000000000001</v>
      </c>
      <c r="E30" s="157">
        <v>15.125999999999999</v>
      </c>
      <c r="F30" s="150"/>
      <c r="G30" s="10"/>
      <c r="J30" s="12"/>
      <c r="K30" s="12"/>
      <c r="L30" s="191"/>
      <c r="M30" s="191"/>
      <c r="N30" s="12"/>
    </row>
    <row r="31" spans="1:14" ht="42.75" x14ac:dyDescent="0.2">
      <c r="A31" s="82" t="s">
        <v>123</v>
      </c>
      <c r="B31" s="97" t="s">
        <v>124</v>
      </c>
      <c r="C31" s="159">
        <f t="shared" ref="C31:C33" si="5">D31+F31</f>
        <v>1.2769999999999999</v>
      </c>
      <c r="D31" s="158">
        <f>D32</f>
        <v>1.2769999999999999</v>
      </c>
      <c r="E31" s="136">
        <f t="shared" ref="E31:E32" si="6">E32</f>
        <v>0</v>
      </c>
      <c r="F31" s="136">
        <f t="shared" ref="F31:F32" si="7">F32</f>
        <v>0</v>
      </c>
      <c r="G31" s="10"/>
      <c r="J31" s="12"/>
      <c r="K31" s="12"/>
      <c r="L31" s="12"/>
      <c r="M31" s="12"/>
      <c r="N31" s="12"/>
    </row>
    <row r="32" spans="1:14" ht="14.25" x14ac:dyDescent="0.2">
      <c r="A32" s="214" t="s">
        <v>125</v>
      </c>
      <c r="B32" s="215" t="s">
        <v>99</v>
      </c>
      <c r="C32" s="159">
        <f t="shared" si="5"/>
        <v>1.2769999999999999</v>
      </c>
      <c r="D32" s="158">
        <f>D33</f>
        <v>1.2769999999999999</v>
      </c>
      <c r="E32" s="136">
        <f t="shared" si="6"/>
        <v>0</v>
      </c>
      <c r="F32" s="136">
        <f t="shared" si="7"/>
        <v>0</v>
      </c>
      <c r="G32" s="10"/>
      <c r="J32" s="12"/>
      <c r="K32" s="12"/>
      <c r="L32" s="12"/>
      <c r="M32" s="12"/>
      <c r="N32" s="12"/>
    </row>
    <row r="33" spans="1:14" ht="33.75" customHeight="1" x14ac:dyDescent="0.2">
      <c r="A33" s="140" t="s">
        <v>126</v>
      </c>
      <c r="B33" s="132" t="s">
        <v>127</v>
      </c>
      <c r="C33" s="157">
        <f t="shared" si="5"/>
        <v>1.2769999999999999</v>
      </c>
      <c r="D33" s="156">
        <v>1.2769999999999999</v>
      </c>
      <c r="E33" s="211"/>
      <c r="F33" s="150"/>
      <c r="G33" s="10"/>
      <c r="H33" s="87"/>
      <c r="J33" s="12"/>
      <c r="K33" s="12"/>
      <c r="L33" s="12"/>
      <c r="M33" s="12"/>
    </row>
    <row r="34" spans="1:14" ht="42.75" x14ac:dyDescent="0.2">
      <c r="A34" s="112" t="s">
        <v>35</v>
      </c>
      <c r="B34" s="97" t="s">
        <v>36</v>
      </c>
      <c r="C34" s="177">
        <f t="shared" ref="C34:C42" si="8">D34+F34</f>
        <v>11.2</v>
      </c>
      <c r="D34" s="91">
        <f>D35</f>
        <v>11.2</v>
      </c>
      <c r="E34" s="138">
        <f t="shared" ref="E34:F35" si="9">E35</f>
        <v>9.85</v>
      </c>
      <c r="F34" s="91">
        <f t="shared" si="9"/>
        <v>0</v>
      </c>
      <c r="G34" s="76"/>
      <c r="H34" s="87"/>
      <c r="J34" s="12"/>
      <c r="K34" s="89"/>
      <c r="L34" s="12"/>
      <c r="M34" s="12"/>
      <c r="N34" s="12"/>
    </row>
    <row r="35" spans="1:14" ht="14.25" x14ac:dyDescent="0.2">
      <c r="A35" s="112" t="s">
        <v>37</v>
      </c>
      <c r="B35" s="97" t="s">
        <v>34</v>
      </c>
      <c r="C35" s="177">
        <f t="shared" si="8"/>
        <v>11.2</v>
      </c>
      <c r="D35" s="91">
        <f>D36</f>
        <v>11.2</v>
      </c>
      <c r="E35" s="138">
        <f t="shared" si="9"/>
        <v>9.85</v>
      </c>
      <c r="F35" s="91">
        <f t="shared" si="9"/>
        <v>0</v>
      </c>
      <c r="G35" s="76"/>
      <c r="H35" s="87"/>
      <c r="J35" s="12"/>
      <c r="K35" s="89"/>
      <c r="L35" s="12"/>
      <c r="M35" s="12"/>
      <c r="N35" s="12"/>
    </row>
    <row r="36" spans="1:14" ht="33" customHeight="1" x14ac:dyDescent="0.25">
      <c r="A36" s="111" t="s">
        <v>85</v>
      </c>
      <c r="B36" s="132" t="s">
        <v>79</v>
      </c>
      <c r="C36" s="75">
        <f t="shared" si="8"/>
        <v>11.2</v>
      </c>
      <c r="D36" s="90">
        <v>11.2</v>
      </c>
      <c r="E36" s="139">
        <v>9.85</v>
      </c>
      <c r="F36" s="91"/>
      <c r="G36" s="76"/>
      <c r="H36" s="87"/>
      <c r="K36" s="89"/>
      <c r="L36" s="12"/>
      <c r="M36" s="12"/>
      <c r="N36" s="12"/>
    </row>
    <row r="37" spans="1:14" ht="42.75" x14ac:dyDescent="0.2">
      <c r="A37" s="214" t="s">
        <v>69</v>
      </c>
      <c r="B37" s="97" t="s">
        <v>80</v>
      </c>
      <c r="C37" s="177">
        <f t="shared" si="8"/>
        <v>-30.200000000000003</v>
      </c>
      <c r="D37" s="91">
        <f>D38</f>
        <v>27.5</v>
      </c>
      <c r="E37" s="91">
        <f t="shared" ref="E37:F37" si="10">E38</f>
        <v>0</v>
      </c>
      <c r="F37" s="91">
        <f t="shared" si="10"/>
        <v>-57.7</v>
      </c>
      <c r="G37" s="76"/>
      <c r="H37" s="87"/>
      <c r="K37" s="2"/>
      <c r="L37" s="12"/>
      <c r="M37" s="12"/>
      <c r="N37" s="12"/>
    </row>
    <row r="38" spans="1:14" ht="30" customHeight="1" x14ac:dyDescent="0.25">
      <c r="A38" s="140" t="s">
        <v>87</v>
      </c>
      <c r="B38" s="15" t="s">
        <v>7</v>
      </c>
      <c r="C38" s="75">
        <f t="shared" si="8"/>
        <v>-30.200000000000003</v>
      </c>
      <c r="D38" s="90">
        <v>27.5</v>
      </c>
      <c r="E38" s="90"/>
      <c r="F38" s="90">
        <v>-57.7</v>
      </c>
      <c r="G38" s="76"/>
      <c r="H38" s="76"/>
      <c r="K38" s="12"/>
      <c r="L38" s="12"/>
      <c r="M38" s="12"/>
      <c r="N38" s="12"/>
    </row>
    <row r="39" spans="1:14" ht="28.5" x14ac:dyDescent="0.25">
      <c r="A39" s="82" t="s">
        <v>29</v>
      </c>
      <c r="B39" s="97" t="s">
        <v>31</v>
      </c>
      <c r="C39" s="151">
        <f t="shared" si="8"/>
        <v>223.23800000000003</v>
      </c>
      <c r="D39" s="137">
        <f>D40+D41+D42</f>
        <v>223.20600000000002</v>
      </c>
      <c r="E39" s="137">
        <f t="shared" ref="E39:F39" si="11">E40+E41+E42</f>
        <v>219.14000000000001</v>
      </c>
      <c r="F39" s="137">
        <f t="shared" si="11"/>
        <v>3.2000000000000001E-2</v>
      </c>
      <c r="G39" s="76"/>
      <c r="H39" s="186"/>
      <c r="K39" s="12"/>
      <c r="L39" s="12"/>
      <c r="M39" s="12"/>
      <c r="N39" s="12"/>
    </row>
    <row r="40" spans="1:14" ht="15" x14ac:dyDescent="0.25">
      <c r="A40" s="73" t="s">
        <v>45</v>
      </c>
      <c r="B40" s="15" t="s">
        <v>46</v>
      </c>
      <c r="C40" s="152">
        <f t="shared" si="8"/>
        <v>172.53800000000001</v>
      </c>
      <c r="D40" s="115">
        <v>172.53800000000001</v>
      </c>
      <c r="E40" s="171">
        <v>169.37200000000001</v>
      </c>
      <c r="F40" s="115"/>
      <c r="G40" s="76"/>
      <c r="H40" s="76"/>
      <c r="I40" s="10"/>
      <c r="K40" s="12"/>
      <c r="L40" s="12"/>
      <c r="M40" s="12"/>
      <c r="N40" s="12"/>
    </row>
    <row r="41" spans="1:14" ht="15" x14ac:dyDescent="0.25">
      <c r="A41" s="225" t="s">
        <v>78</v>
      </c>
      <c r="B41" s="101" t="s">
        <v>128</v>
      </c>
      <c r="C41" s="152">
        <f t="shared" si="8"/>
        <v>0.21</v>
      </c>
      <c r="D41" s="115">
        <v>0.17799999999999999</v>
      </c>
      <c r="E41" s="115"/>
      <c r="F41" s="115">
        <v>3.2000000000000001E-2</v>
      </c>
      <c r="G41" s="76"/>
      <c r="H41" s="76"/>
      <c r="I41" s="12"/>
      <c r="L41" s="12"/>
      <c r="M41" s="12"/>
      <c r="N41" s="12"/>
    </row>
    <row r="42" spans="1:14" ht="30" x14ac:dyDescent="0.25">
      <c r="A42" s="226"/>
      <c r="B42" s="101" t="s">
        <v>103</v>
      </c>
      <c r="C42" s="152">
        <f t="shared" si="8"/>
        <v>50.49</v>
      </c>
      <c r="D42" s="115">
        <v>50.49</v>
      </c>
      <c r="E42" s="115">
        <v>49.768000000000001</v>
      </c>
      <c r="F42" s="115"/>
      <c r="G42" s="76"/>
      <c r="H42" s="76"/>
      <c r="I42" s="83"/>
      <c r="L42" s="12"/>
      <c r="M42" s="12"/>
      <c r="N42" s="12"/>
    </row>
    <row r="43" spans="1:14" ht="15" x14ac:dyDescent="0.2">
      <c r="A43" s="73" t="s">
        <v>20</v>
      </c>
      <c r="B43" s="14" t="s">
        <v>2</v>
      </c>
      <c r="C43" s="142">
        <f>D43+F43</f>
        <v>571.60400000000004</v>
      </c>
      <c r="D43" s="143">
        <f>D14+D31+D34+D37+D39</f>
        <v>355.41700000000003</v>
      </c>
      <c r="E43" s="143">
        <f>E14+E31+E34+E37+E39</f>
        <v>203.114</v>
      </c>
      <c r="F43" s="143">
        <f>F14+F31+F34+F37+F39</f>
        <v>216.18700000000004</v>
      </c>
      <c r="G43" s="76"/>
      <c r="L43" s="12"/>
      <c r="M43" s="12"/>
      <c r="N43" s="12"/>
    </row>
    <row r="44" spans="1:14" ht="15" x14ac:dyDescent="0.2">
      <c r="A44" s="73"/>
      <c r="B44" s="16" t="s">
        <v>8</v>
      </c>
      <c r="C44" s="129"/>
      <c r="D44" s="129"/>
      <c r="E44" s="129"/>
      <c r="F44" s="129"/>
      <c r="G44" s="76"/>
      <c r="L44" s="12"/>
      <c r="M44" s="12"/>
      <c r="N44" s="12"/>
    </row>
    <row r="45" spans="1:14" ht="15" x14ac:dyDescent="0.25">
      <c r="A45" s="77" t="s">
        <v>12</v>
      </c>
      <c r="B45" s="15" t="s">
        <v>7</v>
      </c>
      <c r="C45" s="115">
        <f t="shared" ref="C45:C47" si="12">D45+F45</f>
        <v>0</v>
      </c>
      <c r="D45" s="153">
        <f>D16+D22+D36+D38</f>
        <v>35.262999999999998</v>
      </c>
      <c r="E45" s="153">
        <f>E16+E22+E36+E38</f>
        <v>9.85</v>
      </c>
      <c r="F45" s="153">
        <f>F16+F22+F36+F38</f>
        <v>-35.263000000000005</v>
      </c>
      <c r="G45" s="178"/>
      <c r="J45" s="186"/>
      <c r="L45" s="12"/>
      <c r="M45" s="12"/>
      <c r="N45" s="12"/>
    </row>
    <row r="46" spans="1:14" ht="15" x14ac:dyDescent="0.25">
      <c r="A46" s="149" t="s">
        <v>47</v>
      </c>
      <c r="B46" s="15" t="s">
        <v>46</v>
      </c>
      <c r="C46" s="115">
        <f t="shared" si="12"/>
        <v>191.5</v>
      </c>
      <c r="D46" s="153">
        <f>D40+D33+D28</f>
        <v>156.91200000000001</v>
      </c>
      <c r="E46" s="153">
        <f>E40+E33+E28</f>
        <v>128.37</v>
      </c>
      <c r="F46" s="153">
        <f>F40+F33+F28</f>
        <v>34.588000000000001</v>
      </c>
      <c r="L46" s="12"/>
      <c r="M46" s="12"/>
      <c r="N46" s="12"/>
    </row>
    <row r="47" spans="1:14" ht="30" x14ac:dyDescent="0.25">
      <c r="A47" s="77" t="s">
        <v>39</v>
      </c>
      <c r="B47" s="96" t="s">
        <v>30</v>
      </c>
      <c r="C47" s="115">
        <f t="shared" si="12"/>
        <v>380.10400000000004</v>
      </c>
      <c r="D47" s="153">
        <f>D20+D24+D25+D29+D41+D42+D30+D26</f>
        <v>163.24200000000002</v>
      </c>
      <c r="E47" s="153">
        <f t="shared" ref="E47:F47" si="13">E20+E24+E25+E29+E41+E42+E30+E26</f>
        <v>64.894000000000005</v>
      </c>
      <c r="F47" s="153">
        <f t="shared" si="13"/>
        <v>216.86200000000002</v>
      </c>
      <c r="L47" s="12"/>
      <c r="M47" s="12"/>
      <c r="N47" s="12"/>
    </row>
    <row r="48" spans="1:14" x14ac:dyDescent="0.2">
      <c r="A48" s="12"/>
      <c r="B48" s="105"/>
      <c r="C48" s="105"/>
      <c r="D48" s="105"/>
      <c r="E48" s="105"/>
      <c r="F48" s="12"/>
      <c r="G48" s="12"/>
      <c r="L48" s="3"/>
      <c r="M48" s="12"/>
      <c r="N48" s="12"/>
    </row>
    <row r="49" spans="1:14" x14ac:dyDescent="0.2">
      <c r="A49" s="12"/>
      <c r="B49" s="12"/>
      <c r="C49" s="12"/>
      <c r="D49" s="12"/>
      <c r="E49" s="12"/>
      <c r="H49" s="10"/>
      <c r="L49" s="12"/>
      <c r="M49" s="12"/>
      <c r="N49" s="12"/>
    </row>
    <row r="50" spans="1:14" ht="17.25" customHeight="1" x14ac:dyDescent="0.2">
      <c r="A50" s="92"/>
      <c r="B50" s="33"/>
      <c r="C50" s="3"/>
      <c r="D50" s="3"/>
      <c r="E50" s="3"/>
      <c r="F50" s="3"/>
      <c r="H50" s="83"/>
      <c r="L50" s="12"/>
      <c r="M50" s="12"/>
      <c r="N50" s="12"/>
    </row>
    <row r="51" spans="1:14" ht="15" x14ac:dyDescent="0.2">
      <c r="A51" s="92"/>
      <c r="B51" s="33"/>
      <c r="C51" s="3"/>
      <c r="D51" s="3"/>
      <c r="E51" s="3"/>
      <c r="F51" s="3"/>
      <c r="H51" s="84"/>
      <c r="M51" s="12"/>
      <c r="N51" s="12"/>
    </row>
    <row r="52" spans="1:14" ht="15" x14ac:dyDescent="0.2">
      <c r="A52" s="92"/>
      <c r="B52" s="33"/>
      <c r="C52" s="3"/>
      <c r="D52" s="3"/>
      <c r="E52" s="3"/>
      <c r="F52" s="3"/>
      <c r="H52" s="85"/>
      <c r="M52" s="12"/>
      <c r="N52" s="12"/>
    </row>
    <row r="53" spans="1:14" x14ac:dyDescent="0.2">
      <c r="A53" s="12"/>
      <c r="B53" s="2"/>
      <c r="C53" s="3"/>
      <c r="D53" s="3"/>
      <c r="E53" s="3"/>
      <c r="F53" s="3"/>
      <c r="H53" s="85"/>
      <c r="M53" s="12"/>
      <c r="N53" s="12"/>
    </row>
    <row r="54" spans="1:14" x14ac:dyDescent="0.2">
      <c r="B54" s="2"/>
      <c r="C54" s="3"/>
      <c r="D54" s="3"/>
      <c r="E54" s="3"/>
      <c r="F54" s="3"/>
      <c r="H54" s="12"/>
      <c r="M54" s="12"/>
      <c r="N54" s="12"/>
    </row>
    <row r="55" spans="1:14" x14ac:dyDescent="0.2">
      <c r="H55" s="83"/>
    </row>
    <row r="56" spans="1:14" ht="33.75" customHeight="1" x14ac:dyDescent="0.2">
      <c r="C56" s="1"/>
      <c r="D56" s="1"/>
      <c r="E56" s="1"/>
      <c r="F56" s="1"/>
      <c r="H56" s="12"/>
    </row>
    <row r="74" ht="13.5" customHeight="1" x14ac:dyDescent="0.2"/>
    <row r="88" spans="10:10" ht="18" customHeight="1" x14ac:dyDescent="0.2"/>
    <row r="90" spans="10:10" ht="15" customHeight="1" x14ac:dyDescent="0.2"/>
    <row r="95" spans="10:10" x14ac:dyDescent="0.2">
      <c r="J95" s="9"/>
    </row>
    <row r="96" spans="10:10" ht="16.5" customHeight="1" x14ac:dyDescent="0.2"/>
    <row r="97" ht="16.5" customHeight="1" x14ac:dyDescent="0.2"/>
    <row r="100" ht="17.25" customHeight="1" x14ac:dyDescent="0.2"/>
    <row r="103" ht="16.5" customHeight="1" x14ac:dyDescent="0.2"/>
    <row r="108" ht="15.75" customHeight="1" x14ac:dyDescent="0.2"/>
    <row r="112" ht="30" customHeight="1" x14ac:dyDescent="0.2"/>
    <row r="133" ht="30" customHeight="1" x14ac:dyDescent="0.2"/>
    <row r="134" ht="15" customHeight="1" x14ac:dyDescent="0.2"/>
  </sheetData>
  <mergeCells count="13">
    <mergeCell ref="A41:A42"/>
    <mergeCell ref="A29:A30"/>
    <mergeCell ref="M16:N16"/>
    <mergeCell ref="B5:E5"/>
    <mergeCell ref="B6:D6"/>
    <mergeCell ref="B7:C7"/>
    <mergeCell ref="E9:F9"/>
    <mergeCell ref="A10:A12"/>
    <mergeCell ref="B10:B12"/>
    <mergeCell ref="C10:C12"/>
    <mergeCell ref="D10:F10"/>
    <mergeCell ref="D11:E11"/>
    <mergeCell ref="F11:F12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9"/>
  <sheetViews>
    <sheetView zoomScale="130" zoomScaleNormal="130" workbookViewId="0">
      <selection activeCell="C2" sqref="C2"/>
    </sheetView>
  </sheetViews>
  <sheetFormatPr defaultRowHeight="12.75" x14ac:dyDescent="0.2"/>
  <cols>
    <col min="1" max="1" width="4.28515625" customWidth="1"/>
    <col min="2" max="2" width="48.85546875" customWidth="1"/>
    <col min="3" max="3" width="9" customWidth="1"/>
    <col min="4" max="4" width="9.42578125" customWidth="1"/>
    <col min="5" max="5" width="12.42578125" customWidth="1"/>
    <col min="6" max="6" width="9.42578125" customWidth="1"/>
    <col min="7" max="7" width="10.5703125" bestFit="1" customWidth="1"/>
  </cols>
  <sheetData>
    <row r="1" spans="1:14" ht="15" x14ac:dyDescent="0.25">
      <c r="A1" s="7"/>
      <c r="B1" s="7"/>
      <c r="C1" s="74" t="s">
        <v>0</v>
      </c>
      <c r="D1" s="74"/>
      <c r="E1" s="74"/>
      <c r="F1" s="7"/>
    </row>
    <row r="2" spans="1:14" ht="16.5" customHeight="1" x14ac:dyDescent="0.25">
      <c r="A2" s="7"/>
      <c r="B2" s="7"/>
      <c r="C2" s="74" t="s">
        <v>141</v>
      </c>
      <c r="D2" s="74"/>
      <c r="E2" s="74"/>
      <c r="F2" s="7"/>
    </row>
    <row r="3" spans="1:14" ht="15" x14ac:dyDescent="0.25">
      <c r="A3" s="7"/>
      <c r="B3" s="7"/>
      <c r="C3" s="74" t="s">
        <v>43</v>
      </c>
      <c r="D3" s="74"/>
      <c r="E3" s="74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customHeight="1" x14ac:dyDescent="0.25">
      <c r="A5" s="4"/>
      <c r="B5" s="144" t="s">
        <v>56</v>
      </c>
      <c r="C5" s="144"/>
      <c r="D5" s="144"/>
      <c r="E5" s="144"/>
      <c r="F5" s="144"/>
    </row>
    <row r="6" spans="1:14" ht="15.75" customHeight="1" x14ac:dyDescent="0.25">
      <c r="A6" s="4"/>
      <c r="B6" s="144" t="s">
        <v>57</v>
      </c>
      <c r="C6" s="144"/>
      <c r="D6" s="144"/>
      <c r="E6" s="144"/>
      <c r="F6" s="144"/>
    </row>
    <row r="7" spans="1:14" ht="15.75" customHeight="1" x14ac:dyDescent="0.3">
      <c r="A7" s="4"/>
      <c r="B7" s="121"/>
      <c r="C7" s="122"/>
      <c r="D7" s="122"/>
      <c r="E7" s="122"/>
      <c r="F7" s="122"/>
    </row>
    <row r="8" spans="1:14" ht="15" customHeight="1" x14ac:dyDescent="0.25">
      <c r="A8" s="4"/>
      <c r="B8" s="13"/>
      <c r="C8" s="13"/>
      <c r="D8" s="13"/>
      <c r="E8" s="231" t="s">
        <v>18</v>
      </c>
      <c r="F8" s="231"/>
    </row>
    <row r="9" spans="1:14" ht="13.5" customHeight="1" x14ac:dyDescent="0.25">
      <c r="A9" s="232" t="s">
        <v>13</v>
      </c>
      <c r="B9" s="232" t="s">
        <v>23</v>
      </c>
      <c r="C9" s="232" t="s">
        <v>2</v>
      </c>
      <c r="D9" s="235" t="s">
        <v>3</v>
      </c>
      <c r="E9" s="235"/>
      <c r="F9" s="235"/>
    </row>
    <row r="10" spans="1:14" ht="15.75" customHeight="1" x14ac:dyDescent="0.25">
      <c r="A10" s="233"/>
      <c r="B10" s="233"/>
      <c r="C10" s="233"/>
      <c r="D10" s="235" t="s">
        <v>4</v>
      </c>
      <c r="E10" s="235"/>
      <c r="F10" s="232" t="s">
        <v>5</v>
      </c>
    </row>
    <row r="11" spans="1:14" ht="30" customHeight="1" x14ac:dyDescent="0.25">
      <c r="A11" s="234"/>
      <c r="B11" s="234"/>
      <c r="C11" s="234"/>
      <c r="D11" s="119" t="s">
        <v>6</v>
      </c>
      <c r="E11" s="124" t="s">
        <v>24</v>
      </c>
      <c r="F11" s="234"/>
    </row>
    <row r="12" spans="1:14" ht="15" x14ac:dyDescent="0.25">
      <c r="A12" s="172">
        <v>1</v>
      </c>
      <c r="B12" s="123">
        <v>2</v>
      </c>
      <c r="C12" s="125">
        <v>3</v>
      </c>
      <c r="D12" s="123">
        <v>4</v>
      </c>
      <c r="E12" s="123">
        <v>5</v>
      </c>
      <c r="F12" s="123">
        <v>6</v>
      </c>
    </row>
    <row r="13" spans="1:14" ht="15.75" x14ac:dyDescent="0.25">
      <c r="A13" s="123">
        <v>1</v>
      </c>
      <c r="B13" s="202" t="s">
        <v>70</v>
      </c>
      <c r="C13" s="166">
        <f>D13+F13</f>
        <v>24.096</v>
      </c>
      <c r="D13" s="123">
        <v>24.096</v>
      </c>
      <c r="E13" s="123">
        <v>23.471</v>
      </c>
      <c r="F13" s="123"/>
      <c r="K13" s="12"/>
    </row>
    <row r="14" spans="1:14" ht="15.75" x14ac:dyDescent="0.25">
      <c r="A14" s="200">
        <v>2</v>
      </c>
      <c r="B14" s="203" t="s">
        <v>71</v>
      </c>
      <c r="C14" s="166">
        <f t="shared" ref="C14:C35" si="0">D14+F14</f>
        <v>10.759</v>
      </c>
      <c r="D14" s="166">
        <v>10.759</v>
      </c>
      <c r="E14" s="166">
        <v>10.733000000000001</v>
      </c>
      <c r="F14" s="166"/>
      <c r="K14" s="12"/>
    </row>
    <row r="15" spans="1:14" ht="15.75" x14ac:dyDescent="0.25">
      <c r="A15" s="123">
        <v>3</v>
      </c>
      <c r="B15" s="203" t="s">
        <v>72</v>
      </c>
      <c r="C15" s="166">
        <f t="shared" si="0"/>
        <v>14.366</v>
      </c>
      <c r="D15" s="164">
        <v>14.366</v>
      </c>
      <c r="E15" s="154">
        <v>14.224</v>
      </c>
      <c r="F15" s="164"/>
      <c r="K15" s="12"/>
      <c r="L15" s="12"/>
      <c r="M15" s="12"/>
      <c r="N15" s="12"/>
    </row>
    <row r="16" spans="1:14" ht="15.75" x14ac:dyDescent="0.25">
      <c r="A16" s="200">
        <v>4</v>
      </c>
      <c r="B16" s="203" t="s">
        <v>68</v>
      </c>
      <c r="C16" s="166">
        <f t="shared" si="0"/>
        <v>-1.651</v>
      </c>
      <c r="D16" s="164">
        <v>-1.651</v>
      </c>
      <c r="E16" s="154">
        <v>-1.7170000000000001</v>
      </c>
      <c r="F16" s="164"/>
      <c r="K16" s="12"/>
      <c r="L16" s="12"/>
      <c r="M16" s="229"/>
      <c r="N16" s="229"/>
    </row>
    <row r="17" spans="1:14" ht="15.75" x14ac:dyDescent="0.25">
      <c r="A17" s="123">
        <v>5</v>
      </c>
      <c r="B17" s="203" t="s">
        <v>73</v>
      </c>
      <c r="C17" s="166">
        <f t="shared" si="0"/>
        <v>14.066000000000001</v>
      </c>
      <c r="D17" s="164">
        <v>14.066000000000001</v>
      </c>
      <c r="E17" s="154">
        <v>13.929</v>
      </c>
      <c r="F17" s="164"/>
      <c r="K17" s="12"/>
      <c r="L17" s="12"/>
      <c r="M17" s="120"/>
      <c r="N17" s="120"/>
    </row>
    <row r="18" spans="1:14" ht="15.75" x14ac:dyDescent="0.25">
      <c r="A18" s="200">
        <v>6</v>
      </c>
      <c r="B18" s="203" t="s">
        <v>108</v>
      </c>
      <c r="C18" s="166">
        <f t="shared" si="0"/>
        <v>11.189</v>
      </c>
      <c r="D18" s="154">
        <v>11.189</v>
      </c>
      <c r="E18" s="154">
        <v>11.016999999999999</v>
      </c>
      <c r="F18" s="154"/>
      <c r="K18" s="12"/>
    </row>
    <row r="19" spans="1:14" ht="15.75" x14ac:dyDescent="0.25">
      <c r="A19" s="123">
        <v>7</v>
      </c>
      <c r="B19" s="203" t="s">
        <v>74</v>
      </c>
      <c r="C19" s="166">
        <f t="shared" si="0"/>
        <v>14.503</v>
      </c>
      <c r="D19" s="164">
        <v>14.503</v>
      </c>
      <c r="E19" s="154">
        <v>14.27</v>
      </c>
      <c r="F19" s="164"/>
      <c r="K19" s="12"/>
    </row>
    <row r="20" spans="1:14" ht="15.75" x14ac:dyDescent="0.25">
      <c r="A20" s="200">
        <v>8</v>
      </c>
      <c r="B20" s="203" t="s">
        <v>81</v>
      </c>
      <c r="C20" s="166">
        <f t="shared" si="0"/>
        <v>-1.9670000000000001</v>
      </c>
      <c r="D20" s="154">
        <v>-1.9670000000000001</v>
      </c>
      <c r="E20" s="154">
        <v>-1.978</v>
      </c>
      <c r="F20" s="155"/>
      <c r="K20" s="12"/>
    </row>
    <row r="21" spans="1:14" ht="15.75" x14ac:dyDescent="0.25">
      <c r="A21" s="123">
        <v>9</v>
      </c>
      <c r="B21" s="204" t="s">
        <v>76</v>
      </c>
      <c r="C21" s="166">
        <f t="shared" si="0"/>
        <v>16.163</v>
      </c>
      <c r="D21" s="152">
        <v>16.163</v>
      </c>
      <c r="E21" s="152">
        <v>15.894</v>
      </c>
      <c r="F21" s="152"/>
      <c r="K21" s="12"/>
      <c r="L21" s="12"/>
      <c r="M21" s="12"/>
      <c r="N21" s="12"/>
    </row>
    <row r="22" spans="1:14" ht="31.5" x14ac:dyDescent="0.25">
      <c r="A22" s="200">
        <v>10</v>
      </c>
      <c r="B22" s="203" t="s">
        <v>91</v>
      </c>
      <c r="C22" s="166">
        <f t="shared" si="0"/>
        <v>7.5839999999999996</v>
      </c>
      <c r="D22" s="152">
        <v>7.5839999999999996</v>
      </c>
      <c r="E22" s="152">
        <v>7.3739999999999997</v>
      </c>
      <c r="F22" s="152"/>
      <c r="K22" s="12"/>
      <c r="L22" s="12"/>
      <c r="M22" s="12"/>
      <c r="N22" s="12"/>
    </row>
    <row r="23" spans="1:14" ht="15.75" x14ac:dyDescent="0.25">
      <c r="A23" s="123">
        <v>11</v>
      </c>
      <c r="B23" s="203" t="s">
        <v>90</v>
      </c>
      <c r="C23" s="166">
        <f t="shared" si="0"/>
        <v>-4.4450000000000003</v>
      </c>
      <c r="D23" s="152">
        <v>-4.4450000000000003</v>
      </c>
      <c r="E23" s="152">
        <v>-4.3049999999999997</v>
      </c>
      <c r="F23" s="152"/>
      <c r="K23" s="12"/>
      <c r="L23" s="12"/>
      <c r="M23" s="12"/>
      <c r="N23" s="12"/>
    </row>
    <row r="24" spans="1:14" ht="15.75" x14ac:dyDescent="0.25">
      <c r="A24" s="200">
        <v>12</v>
      </c>
      <c r="B24" s="203" t="s">
        <v>107</v>
      </c>
      <c r="C24" s="166">
        <f t="shared" si="0"/>
        <v>10.903</v>
      </c>
      <c r="D24" s="152">
        <v>10.903</v>
      </c>
      <c r="E24" s="152">
        <v>10.696999999999999</v>
      </c>
      <c r="F24" s="152"/>
      <c r="K24" s="12"/>
      <c r="L24" s="12"/>
      <c r="M24" s="12"/>
      <c r="N24" s="12"/>
    </row>
    <row r="25" spans="1:14" ht="15.75" x14ac:dyDescent="0.25">
      <c r="A25" s="123">
        <v>13</v>
      </c>
      <c r="B25" s="203" t="s">
        <v>109</v>
      </c>
      <c r="C25" s="166">
        <f t="shared" si="0"/>
        <v>4.0149999999999997</v>
      </c>
      <c r="D25" s="152">
        <v>4.0149999999999997</v>
      </c>
      <c r="E25" s="152">
        <v>3.9830000000000001</v>
      </c>
      <c r="F25" s="152"/>
      <c r="K25" s="12"/>
      <c r="L25" s="12"/>
      <c r="M25" s="12"/>
      <c r="N25" s="12"/>
    </row>
    <row r="26" spans="1:14" ht="15.75" x14ac:dyDescent="0.25">
      <c r="A26" s="200">
        <v>14</v>
      </c>
      <c r="B26" s="203" t="s">
        <v>75</v>
      </c>
      <c r="C26" s="166">
        <f t="shared" si="0"/>
        <v>14.244</v>
      </c>
      <c r="D26" s="152">
        <v>14.244</v>
      </c>
      <c r="E26" s="152">
        <v>14.066000000000001</v>
      </c>
      <c r="F26" s="152"/>
      <c r="K26" s="12"/>
      <c r="L26" s="12"/>
      <c r="M26" s="12"/>
      <c r="N26" s="12"/>
    </row>
    <row r="27" spans="1:14" ht="15.75" x14ac:dyDescent="0.25">
      <c r="A27" s="123">
        <v>15</v>
      </c>
      <c r="B27" s="203" t="s">
        <v>110</v>
      </c>
      <c r="C27" s="166">
        <f t="shared" si="0"/>
        <v>13.461</v>
      </c>
      <c r="D27" s="152">
        <v>13.461</v>
      </c>
      <c r="E27" s="152">
        <v>12.823</v>
      </c>
      <c r="F27" s="152"/>
      <c r="K27" s="12"/>
      <c r="L27" s="12"/>
      <c r="M27" s="12"/>
      <c r="N27" s="12"/>
    </row>
    <row r="28" spans="1:14" ht="15.75" x14ac:dyDescent="0.25">
      <c r="A28" s="200">
        <v>16</v>
      </c>
      <c r="B28" s="203" t="s">
        <v>111</v>
      </c>
      <c r="C28" s="166">
        <f t="shared" si="0"/>
        <v>7.6239999999999997</v>
      </c>
      <c r="D28" s="152">
        <v>7.6239999999999997</v>
      </c>
      <c r="E28" s="152">
        <v>7.5149999999999997</v>
      </c>
      <c r="F28" s="152"/>
      <c r="K28" s="12"/>
      <c r="L28" s="12"/>
      <c r="M28" s="12"/>
      <c r="N28" s="12"/>
    </row>
    <row r="29" spans="1:14" ht="15.75" x14ac:dyDescent="0.25">
      <c r="A29" s="123">
        <v>17</v>
      </c>
      <c r="B29" s="203" t="s">
        <v>112</v>
      </c>
      <c r="C29" s="166">
        <f t="shared" si="0"/>
        <v>17.495000000000001</v>
      </c>
      <c r="D29" s="152">
        <v>17.495000000000001</v>
      </c>
      <c r="E29" s="152">
        <v>17.245000000000001</v>
      </c>
      <c r="F29" s="152"/>
      <c r="K29" s="12"/>
      <c r="L29" s="12"/>
      <c r="M29" s="12"/>
      <c r="N29" s="12"/>
    </row>
    <row r="30" spans="1:14" ht="15.75" x14ac:dyDescent="0.25">
      <c r="A30" s="200">
        <v>18</v>
      </c>
      <c r="B30" s="203" t="s">
        <v>113</v>
      </c>
      <c r="C30" s="166">
        <f t="shared" si="0"/>
        <v>0.34799999999999998</v>
      </c>
      <c r="D30" s="152">
        <v>0.34799999999999998</v>
      </c>
      <c r="E30" s="152">
        <v>0.34300000000000003</v>
      </c>
      <c r="F30" s="152"/>
      <c r="K30" s="12"/>
      <c r="L30" s="12"/>
      <c r="M30" s="84"/>
      <c r="N30" s="12"/>
    </row>
    <row r="31" spans="1:14" ht="15.75" x14ac:dyDescent="0.25">
      <c r="A31" s="123">
        <v>19</v>
      </c>
      <c r="B31" s="205" t="s">
        <v>114</v>
      </c>
      <c r="C31" s="166">
        <f t="shared" si="0"/>
        <v>0.85</v>
      </c>
      <c r="D31" s="152">
        <v>0.85</v>
      </c>
      <c r="E31" s="152">
        <v>0.83799999999999997</v>
      </c>
      <c r="F31" s="152"/>
      <c r="K31" s="12"/>
      <c r="L31" s="12"/>
      <c r="M31" s="84"/>
      <c r="N31" s="12"/>
    </row>
    <row r="32" spans="1:14" ht="15.75" x14ac:dyDescent="0.25">
      <c r="A32" s="200">
        <v>20</v>
      </c>
      <c r="B32" s="205" t="s">
        <v>115</v>
      </c>
      <c r="C32" s="166">
        <f t="shared" si="0"/>
        <v>-1.0649999999999999</v>
      </c>
      <c r="D32" s="152">
        <v>-1.0649999999999999</v>
      </c>
      <c r="E32" s="152">
        <v>-1.05</v>
      </c>
      <c r="F32" s="152"/>
      <c r="K32" s="12"/>
      <c r="L32" s="12"/>
      <c r="M32" s="81"/>
      <c r="N32" s="86"/>
    </row>
    <row r="33" spans="1:14" ht="47.25" x14ac:dyDescent="0.25">
      <c r="A33" s="210">
        <v>21</v>
      </c>
      <c r="B33" s="205" t="s">
        <v>116</v>
      </c>
      <c r="C33" s="166">
        <f t="shared" si="0"/>
        <v>17.685000000000002</v>
      </c>
      <c r="D33" s="152">
        <v>-16.902999999999999</v>
      </c>
      <c r="E33" s="152">
        <v>-41.002000000000002</v>
      </c>
      <c r="F33" s="152">
        <v>34.588000000000001</v>
      </c>
      <c r="K33" s="12"/>
      <c r="L33" s="12"/>
      <c r="M33" s="12"/>
      <c r="N33" s="12"/>
    </row>
    <row r="34" spans="1:14" ht="47.25" x14ac:dyDescent="0.25">
      <c r="A34" s="201">
        <v>22</v>
      </c>
      <c r="B34" s="203" t="s">
        <v>117</v>
      </c>
      <c r="C34" s="166">
        <f t="shared" si="0"/>
        <v>1.2769999999999999</v>
      </c>
      <c r="D34" s="152">
        <v>1.2769999999999999</v>
      </c>
      <c r="E34" s="152"/>
      <c r="F34" s="152"/>
      <c r="K34" s="12"/>
      <c r="L34" s="12"/>
      <c r="M34" s="12"/>
      <c r="N34" s="12"/>
    </row>
    <row r="35" spans="1:14" ht="15.75" x14ac:dyDescent="0.25">
      <c r="A35" s="206">
        <v>23</v>
      </c>
      <c r="B35" s="207" t="s">
        <v>41</v>
      </c>
      <c r="C35" s="208">
        <f t="shared" si="0"/>
        <v>191.50000000000003</v>
      </c>
      <c r="D35" s="151">
        <f>SUM(D13:D34)</f>
        <v>156.91200000000003</v>
      </c>
      <c r="E35" s="151">
        <f>SUM(E13:E34)</f>
        <v>128.36999999999998</v>
      </c>
      <c r="F35" s="151">
        <f>SUM(F13:F34)</f>
        <v>34.588000000000001</v>
      </c>
      <c r="K35" s="12"/>
      <c r="L35" s="12"/>
      <c r="M35" s="12"/>
      <c r="N35" s="12"/>
    </row>
    <row r="36" spans="1:14" x14ac:dyDescent="0.2">
      <c r="B36" s="105"/>
      <c r="C36" s="105"/>
      <c r="D36" s="105"/>
      <c r="E36" s="105"/>
      <c r="L36" s="12"/>
      <c r="M36" s="12"/>
      <c r="N36" s="12"/>
    </row>
    <row r="37" spans="1:14" x14ac:dyDescent="0.2">
      <c r="J37" s="9"/>
      <c r="L37" s="12"/>
      <c r="M37" s="12"/>
      <c r="N37" s="12"/>
    </row>
    <row r="38" spans="1:14" x14ac:dyDescent="0.2">
      <c r="L38" s="12"/>
      <c r="M38" s="12"/>
      <c r="N38" s="12"/>
    </row>
    <row r="39" spans="1:14" x14ac:dyDescent="0.2">
      <c r="L39" s="88"/>
      <c r="M39" s="12"/>
      <c r="N39" s="12"/>
    </row>
    <row r="40" spans="1:14" x14ac:dyDescent="0.2">
      <c r="L40" s="12"/>
      <c r="M40" s="12"/>
      <c r="N40" s="12"/>
    </row>
    <row r="41" spans="1:14" x14ac:dyDescent="0.2">
      <c r="L41" s="12"/>
      <c r="M41" s="12"/>
      <c r="N41" s="12"/>
    </row>
    <row r="42" spans="1:14" ht="16.5" customHeight="1" x14ac:dyDescent="0.2">
      <c r="L42" s="12"/>
      <c r="M42" s="12"/>
      <c r="N42" s="12"/>
    </row>
    <row r="43" spans="1:14" ht="31.5" customHeight="1" x14ac:dyDescent="0.2">
      <c r="L43" s="12"/>
      <c r="M43" s="12"/>
      <c r="N43" s="12"/>
    </row>
    <row r="44" spans="1:14" x14ac:dyDescent="0.2">
      <c r="L44" s="12"/>
      <c r="M44" s="12"/>
      <c r="N44" s="12"/>
    </row>
    <row r="45" spans="1:14" x14ac:dyDescent="0.2">
      <c r="L45" s="88"/>
      <c r="M45" s="12"/>
      <c r="N45" s="12"/>
    </row>
    <row r="46" spans="1:14" x14ac:dyDescent="0.2">
      <c r="L46" s="3"/>
      <c r="M46" s="12"/>
      <c r="N46" s="12"/>
    </row>
    <row r="47" spans="1:14" x14ac:dyDescent="0.2">
      <c r="L47" s="12"/>
      <c r="M47" s="12"/>
      <c r="N47" s="12"/>
    </row>
    <row r="48" spans="1:14" x14ac:dyDescent="0.2">
      <c r="L48" s="12"/>
      <c r="M48" s="12"/>
      <c r="N48" s="12"/>
    </row>
    <row r="63" ht="30" customHeight="1" x14ac:dyDescent="0.2"/>
    <row r="69" ht="30" customHeight="1" x14ac:dyDescent="0.2"/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8">
    <mergeCell ref="E8:F8"/>
    <mergeCell ref="M16:N16"/>
    <mergeCell ref="A9:A11"/>
    <mergeCell ref="B9:B11"/>
    <mergeCell ref="C9:C11"/>
    <mergeCell ref="D9:F9"/>
    <mergeCell ref="D10:E10"/>
    <mergeCell ref="F10:F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9"/>
  <sheetViews>
    <sheetView zoomScale="130" zoomScaleNormal="130" workbookViewId="0">
      <selection activeCell="I9" sqref="I9"/>
    </sheetView>
  </sheetViews>
  <sheetFormatPr defaultRowHeight="12.75" x14ac:dyDescent="0.2"/>
  <cols>
    <col min="1" max="1" width="4.28515625" customWidth="1"/>
    <col min="2" max="2" width="49.28515625" customWidth="1"/>
    <col min="3" max="3" width="9" customWidth="1"/>
    <col min="4" max="4" width="9.42578125" customWidth="1"/>
    <col min="5" max="5" width="12.42578125" customWidth="1"/>
    <col min="6" max="6" width="7.28515625" customWidth="1"/>
    <col min="7" max="7" width="10.5703125" bestFit="1" customWidth="1"/>
  </cols>
  <sheetData>
    <row r="1" spans="1:14" ht="15" x14ac:dyDescent="0.25">
      <c r="A1" s="7"/>
      <c r="B1" s="7"/>
      <c r="C1" s="74" t="s">
        <v>0</v>
      </c>
      <c r="D1" s="74"/>
      <c r="E1" s="74"/>
      <c r="F1" s="7"/>
    </row>
    <row r="2" spans="1:14" ht="16.5" customHeight="1" x14ac:dyDescent="0.25">
      <c r="A2" s="7"/>
      <c r="B2" s="7"/>
      <c r="C2" s="74" t="s">
        <v>141</v>
      </c>
      <c r="D2" s="74"/>
      <c r="E2" s="74"/>
      <c r="F2" s="7"/>
    </row>
    <row r="3" spans="1:14" ht="15" x14ac:dyDescent="0.25">
      <c r="A3" s="7"/>
      <c r="B3" s="7"/>
      <c r="C3" s="74" t="s">
        <v>27</v>
      </c>
      <c r="D3" s="74"/>
      <c r="E3" s="74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customHeight="1" x14ac:dyDescent="0.25">
      <c r="A5" s="222" t="s">
        <v>40</v>
      </c>
      <c r="B5" s="222"/>
      <c r="C5" s="222"/>
      <c r="D5" s="222"/>
      <c r="E5" s="222"/>
      <c r="F5" s="222"/>
    </row>
    <row r="6" spans="1:14" ht="15.75" customHeight="1" x14ac:dyDescent="0.25">
      <c r="A6" s="128"/>
      <c r="B6" s="236" t="s">
        <v>55</v>
      </c>
      <c r="C6" s="236"/>
      <c r="D6" s="236"/>
      <c r="E6" s="236"/>
      <c r="F6" s="236"/>
    </row>
    <row r="7" spans="1:14" ht="15.75" customHeight="1" x14ac:dyDescent="0.25">
      <c r="A7" s="128"/>
      <c r="B7" s="128"/>
      <c r="C7" s="128"/>
      <c r="D7" s="128"/>
      <c r="E7" s="128"/>
      <c r="F7" s="128"/>
    </row>
    <row r="8" spans="1:14" ht="15" customHeight="1" x14ac:dyDescent="0.25">
      <c r="A8" s="13"/>
      <c r="B8" s="13"/>
      <c r="C8" s="13"/>
      <c r="D8" s="13"/>
      <c r="E8" s="223" t="s">
        <v>19</v>
      </c>
      <c r="F8" s="224"/>
    </row>
    <row r="9" spans="1:14" ht="13.5" customHeight="1" x14ac:dyDescent="0.2">
      <c r="A9" s="230" t="s">
        <v>13</v>
      </c>
      <c r="B9" s="230" t="s">
        <v>23</v>
      </c>
      <c r="C9" s="230" t="s">
        <v>3</v>
      </c>
      <c r="D9" s="230"/>
      <c r="E9" s="230"/>
      <c r="F9" s="230"/>
    </row>
    <row r="10" spans="1:14" ht="15.75" customHeight="1" x14ac:dyDescent="0.2">
      <c r="A10" s="230"/>
      <c r="B10" s="230"/>
      <c r="C10" s="230" t="s">
        <v>2</v>
      </c>
      <c r="D10" s="230" t="s">
        <v>4</v>
      </c>
      <c r="E10" s="230"/>
      <c r="F10" s="230" t="s">
        <v>5</v>
      </c>
    </row>
    <row r="11" spans="1:14" ht="30" customHeight="1" x14ac:dyDescent="0.2">
      <c r="A11" s="230"/>
      <c r="B11" s="230"/>
      <c r="C11" s="230"/>
      <c r="D11" s="126" t="s">
        <v>2</v>
      </c>
      <c r="E11" s="126" t="s">
        <v>24</v>
      </c>
      <c r="F11" s="230"/>
    </row>
    <row r="12" spans="1:14" ht="15" x14ac:dyDescent="0.2">
      <c r="A12" s="168">
        <v>1</v>
      </c>
      <c r="B12" s="168">
        <v>2</v>
      </c>
      <c r="C12" s="168">
        <v>3</v>
      </c>
      <c r="D12" s="168">
        <v>4</v>
      </c>
      <c r="E12" s="168">
        <v>5</v>
      </c>
      <c r="F12" s="168">
        <v>6</v>
      </c>
    </row>
    <row r="13" spans="1:14" ht="14.25" x14ac:dyDescent="0.2">
      <c r="A13" s="98">
        <v>1</v>
      </c>
      <c r="B13" s="174" t="s">
        <v>70</v>
      </c>
      <c r="C13" s="159">
        <f>D13+F13</f>
        <v>7.4050000000000002</v>
      </c>
      <c r="D13" s="159">
        <f>D14+D15</f>
        <v>7.3730000000000002</v>
      </c>
      <c r="E13" s="159">
        <f>E14+E15</f>
        <v>7.0529999999999999</v>
      </c>
      <c r="F13" s="159">
        <f>F14+F15</f>
        <v>3.2000000000000001E-2</v>
      </c>
    </row>
    <row r="14" spans="1:14" ht="15" x14ac:dyDescent="0.2">
      <c r="A14" s="100"/>
      <c r="B14" s="101" t="s">
        <v>77</v>
      </c>
      <c r="C14" s="157">
        <f t="shared" ref="C14:C33" si="0">D14+F14</f>
        <v>0.25</v>
      </c>
      <c r="D14" s="157">
        <v>0.218</v>
      </c>
      <c r="E14" s="188"/>
      <c r="F14" s="157">
        <v>3.2000000000000001E-2</v>
      </c>
      <c r="H14" s="12"/>
      <c r="I14" s="12"/>
      <c r="J14" s="12"/>
      <c r="K14" s="12"/>
    </row>
    <row r="15" spans="1:14" ht="30" x14ac:dyDescent="0.2">
      <c r="A15" s="100"/>
      <c r="B15" s="101" t="s">
        <v>95</v>
      </c>
      <c r="C15" s="157">
        <f t="shared" si="0"/>
        <v>7.1550000000000002</v>
      </c>
      <c r="D15" s="157">
        <v>7.1550000000000002</v>
      </c>
      <c r="E15" s="197">
        <v>7.0529999999999999</v>
      </c>
      <c r="F15" s="157"/>
      <c r="H15" s="12"/>
      <c r="I15" s="12"/>
      <c r="J15" s="12"/>
      <c r="K15" s="12"/>
      <c r="L15" s="12"/>
      <c r="M15" s="12"/>
      <c r="N15" s="12"/>
    </row>
    <row r="16" spans="1:14" ht="14.25" x14ac:dyDescent="0.2">
      <c r="A16" s="98">
        <v>2</v>
      </c>
      <c r="B16" s="102" t="s">
        <v>71</v>
      </c>
      <c r="C16" s="159">
        <f t="shared" si="0"/>
        <v>12.23</v>
      </c>
      <c r="D16" s="159">
        <f>D18+D17</f>
        <v>12.23</v>
      </c>
      <c r="E16" s="159">
        <f t="shared" ref="E16:F16" si="1">E18+E17</f>
        <v>12.154</v>
      </c>
      <c r="F16" s="159">
        <f t="shared" si="1"/>
        <v>0</v>
      </c>
      <c r="H16" s="12"/>
      <c r="I16" s="12"/>
      <c r="J16" s="12"/>
      <c r="K16" s="12"/>
      <c r="L16" s="12"/>
      <c r="M16" s="229"/>
      <c r="N16" s="229"/>
    </row>
    <row r="17" spans="1:14" ht="15" x14ac:dyDescent="0.2">
      <c r="A17" s="98"/>
      <c r="B17" s="101" t="s">
        <v>77</v>
      </c>
      <c r="C17" s="157">
        <f t="shared" si="0"/>
        <v>-0.1</v>
      </c>
      <c r="D17" s="157">
        <v>-0.1</v>
      </c>
      <c r="E17" s="159"/>
      <c r="F17" s="106"/>
      <c r="H17" s="12"/>
      <c r="I17" s="12"/>
      <c r="J17" s="12"/>
      <c r="K17" s="86"/>
      <c r="L17" s="12"/>
      <c r="M17" s="127"/>
      <c r="N17" s="127"/>
    </row>
    <row r="18" spans="1:14" ht="30" x14ac:dyDescent="0.2">
      <c r="A18" s="100"/>
      <c r="B18" s="101" t="s">
        <v>95</v>
      </c>
      <c r="C18" s="157">
        <f t="shared" si="0"/>
        <v>12.33</v>
      </c>
      <c r="D18" s="157">
        <v>12.33</v>
      </c>
      <c r="E18" s="157">
        <v>12.154</v>
      </c>
      <c r="F18" s="157"/>
      <c r="H18" s="12"/>
      <c r="I18" s="12"/>
      <c r="J18" s="12"/>
      <c r="K18" s="12"/>
    </row>
    <row r="19" spans="1:14" ht="14.25" x14ac:dyDescent="0.2">
      <c r="A19" s="98">
        <v>3</v>
      </c>
      <c r="B19" s="102" t="s">
        <v>72</v>
      </c>
      <c r="C19" s="159">
        <f t="shared" si="0"/>
        <v>5.0650000000000004</v>
      </c>
      <c r="D19" s="159">
        <f>D21+D20</f>
        <v>5.0650000000000004</v>
      </c>
      <c r="E19" s="159">
        <f t="shared" ref="E19:F19" si="2">E21+E20</f>
        <v>5.0410000000000004</v>
      </c>
      <c r="F19" s="159">
        <f t="shared" si="2"/>
        <v>0</v>
      </c>
      <c r="H19" s="12"/>
      <c r="I19" s="12"/>
      <c r="J19" s="12"/>
      <c r="K19" s="12"/>
    </row>
    <row r="20" spans="1:14" ht="15" x14ac:dyDescent="0.2">
      <c r="A20" s="98"/>
      <c r="B20" s="101" t="s">
        <v>77</v>
      </c>
      <c r="C20" s="157">
        <f t="shared" si="0"/>
        <v>-0.05</v>
      </c>
      <c r="D20" s="157">
        <v>-0.05</v>
      </c>
      <c r="E20" s="159"/>
      <c r="F20" s="106"/>
      <c r="H20" s="12"/>
      <c r="I20" s="12"/>
      <c r="J20" s="12"/>
      <c r="K20" s="12"/>
    </row>
    <row r="21" spans="1:14" ht="30" x14ac:dyDescent="0.2">
      <c r="A21" s="100"/>
      <c r="B21" s="101" t="s">
        <v>95</v>
      </c>
      <c r="C21" s="157">
        <f t="shared" si="0"/>
        <v>5.1150000000000002</v>
      </c>
      <c r="D21" s="157">
        <v>5.1150000000000002</v>
      </c>
      <c r="E21" s="188">
        <v>5.0410000000000004</v>
      </c>
      <c r="F21" s="157"/>
      <c r="H21" s="12"/>
      <c r="I21" s="185"/>
      <c r="J21" s="12"/>
      <c r="K21" s="12"/>
      <c r="L21" s="12"/>
      <c r="M21" s="12"/>
      <c r="N21" s="12"/>
    </row>
    <row r="22" spans="1:14" ht="15" x14ac:dyDescent="0.2">
      <c r="A22" s="98">
        <v>4</v>
      </c>
      <c r="B22" s="102" t="s">
        <v>68</v>
      </c>
      <c r="C22" s="159">
        <f t="shared" si="0"/>
        <v>5.2850000000000001</v>
      </c>
      <c r="D22" s="176">
        <f>D24+D23</f>
        <v>5.2850000000000001</v>
      </c>
      <c r="E22" s="176">
        <f t="shared" ref="E22:F22" si="3">E24+E23</f>
        <v>5.101</v>
      </c>
      <c r="F22" s="220">
        <f t="shared" si="3"/>
        <v>0</v>
      </c>
      <c r="H22" s="12"/>
      <c r="I22" s="185"/>
      <c r="J22" s="12"/>
      <c r="K22" s="12"/>
      <c r="L22" s="12"/>
      <c r="M22" s="12"/>
      <c r="N22" s="12"/>
    </row>
    <row r="23" spans="1:14" ht="15" x14ac:dyDescent="0.2">
      <c r="A23" s="98"/>
      <c r="B23" s="101" t="s">
        <v>77</v>
      </c>
      <c r="C23" s="157">
        <f t="shared" si="0"/>
        <v>0.11</v>
      </c>
      <c r="D23" s="157">
        <v>0.11</v>
      </c>
      <c r="E23" s="176"/>
      <c r="F23" s="106"/>
      <c r="H23" s="12"/>
      <c r="I23" s="86"/>
      <c r="J23" s="12"/>
      <c r="K23" s="12"/>
      <c r="L23" s="12"/>
      <c r="M23" s="12"/>
      <c r="N23" s="12"/>
    </row>
    <row r="24" spans="1:14" ht="30" x14ac:dyDescent="0.2">
      <c r="A24" s="173"/>
      <c r="B24" s="101" t="s">
        <v>95</v>
      </c>
      <c r="C24" s="157">
        <f t="shared" si="0"/>
        <v>5.1749999999999998</v>
      </c>
      <c r="D24" s="188">
        <v>5.1749999999999998</v>
      </c>
      <c r="E24" s="188">
        <v>5.101</v>
      </c>
      <c r="F24" s="188"/>
      <c r="H24" s="12"/>
      <c r="I24" s="12"/>
      <c r="J24" s="12"/>
      <c r="K24" s="12"/>
      <c r="L24" s="12"/>
      <c r="M24" s="12"/>
      <c r="N24" s="12"/>
    </row>
    <row r="25" spans="1:14" ht="15" x14ac:dyDescent="0.2">
      <c r="A25" s="98">
        <v>5</v>
      </c>
      <c r="B25" s="102" t="s">
        <v>73</v>
      </c>
      <c r="C25" s="159">
        <f t="shared" si="0"/>
        <v>5.335</v>
      </c>
      <c r="D25" s="159">
        <f>D27+D26</f>
        <v>5.335</v>
      </c>
      <c r="E25" s="159">
        <f t="shared" ref="E25:F25" si="4">E27+E26</f>
        <v>5.367</v>
      </c>
      <c r="F25" s="159">
        <f t="shared" si="4"/>
        <v>0</v>
      </c>
      <c r="G25" s="10"/>
      <c r="H25" s="86"/>
      <c r="I25" s="12"/>
      <c r="J25" s="193"/>
      <c r="K25" s="12"/>
      <c r="L25" s="12"/>
      <c r="M25" s="12"/>
      <c r="N25" s="12"/>
    </row>
    <row r="26" spans="1:14" ht="15" x14ac:dyDescent="0.2">
      <c r="A26" s="98"/>
      <c r="B26" s="101" t="s">
        <v>77</v>
      </c>
      <c r="C26" s="157">
        <f t="shared" si="0"/>
        <v>-0.11</v>
      </c>
      <c r="D26" s="157">
        <v>-0.11</v>
      </c>
      <c r="E26" s="159"/>
      <c r="F26" s="106"/>
      <c r="G26" s="10"/>
      <c r="H26" s="86"/>
      <c r="I26" s="12"/>
      <c r="J26" s="12"/>
      <c r="K26" s="12"/>
      <c r="L26" s="12"/>
      <c r="M26" s="12"/>
      <c r="N26" s="12"/>
    </row>
    <row r="27" spans="1:14" ht="30" x14ac:dyDescent="0.2">
      <c r="A27" s="173"/>
      <c r="B27" s="101" t="s">
        <v>95</v>
      </c>
      <c r="C27" s="157">
        <f t="shared" si="0"/>
        <v>5.4450000000000003</v>
      </c>
      <c r="D27" s="188">
        <v>5.4450000000000003</v>
      </c>
      <c r="E27" s="188">
        <v>5.367</v>
      </c>
      <c r="F27" s="188"/>
      <c r="H27" s="12"/>
      <c r="I27" s="12"/>
      <c r="J27" s="12"/>
      <c r="K27" s="12"/>
      <c r="L27" s="12"/>
      <c r="M27" s="12"/>
      <c r="N27" s="12"/>
    </row>
    <row r="28" spans="1:14" ht="14.25" x14ac:dyDescent="0.2">
      <c r="A28" s="98">
        <v>6</v>
      </c>
      <c r="B28" s="102" t="s">
        <v>88</v>
      </c>
      <c r="C28" s="159">
        <f t="shared" si="0"/>
        <v>1.9450000000000001</v>
      </c>
      <c r="D28" s="159">
        <f>D30+D29</f>
        <v>1.9450000000000001</v>
      </c>
      <c r="E28" s="159">
        <f t="shared" ref="E28:F28" si="5">E30+E29</f>
        <v>1.9370000000000001</v>
      </c>
      <c r="F28" s="159">
        <f t="shared" si="5"/>
        <v>0</v>
      </c>
      <c r="H28" s="12"/>
      <c r="I28" s="12"/>
      <c r="J28" s="12"/>
      <c r="K28" s="12"/>
      <c r="L28" s="12"/>
      <c r="M28" s="12"/>
      <c r="N28" s="12"/>
    </row>
    <row r="29" spans="1:14" ht="15" x14ac:dyDescent="0.2">
      <c r="A29" s="98"/>
      <c r="B29" s="101" t="s">
        <v>77</v>
      </c>
      <c r="C29" s="157">
        <f t="shared" si="0"/>
        <v>-0.02</v>
      </c>
      <c r="D29" s="157">
        <v>-0.02</v>
      </c>
      <c r="E29" s="159"/>
      <c r="F29" s="106"/>
      <c r="H29" s="12"/>
      <c r="I29" s="12"/>
      <c r="J29" s="12"/>
      <c r="K29" s="12"/>
      <c r="L29" s="12"/>
      <c r="M29" s="12"/>
      <c r="N29" s="12"/>
    </row>
    <row r="30" spans="1:14" ht="30" x14ac:dyDescent="0.2">
      <c r="A30" s="100"/>
      <c r="B30" s="101" t="s">
        <v>95</v>
      </c>
      <c r="C30" s="157">
        <f t="shared" si="0"/>
        <v>1.9650000000000001</v>
      </c>
      <c r="D30" s="157">
        <v>1.9650000000000001</v>
      </c>
      <c r="E30" s="188">
        <v>1.9370000000000001</v>
      </c>
      <c r="F30" s="157"/>
      <c r="G30" s="190"/>
      <c r="H30" s="185"/>
      <c r="I30" s="12"/>
      <c r="J30" s="12"/>
      <c r="K30" s="12"/>
      <c r="L30" s="12"/>
      <c r="M30" s="12"/>
      <c r="N30" s="12"/>
    </row>
    <row r="31" spans="1:14" ht="14.25" x14ac:dyDescent="0.2">
      <c r="A31" s="98">
        <v>7</v>
      </c>
      <c r="B31" s="102" t="s">
        <v>74</v>
      </c>
      <c r="C31" s="159">
        <f t="shared" si="0"/>
        <v>3.8449999999999998</v>
      </c>
      <c r="D31" s="159">
        <f>D33+D32</f>
        <v>3.8449999999999998</v>
      </c>
      <c r="E31" s="159">
        <f t="shared" ref="E31:F31" si="6">E33+E32</f>
        <v>3.7410000000000001</v>
      </c>
      <c r="F31" s="159">
        <f t="shared" si="6"/>
        <v>0</v>
      </c>
      <c r="H31" s="12"/>
      <c r="I31" s="12"/>
      <c r="J31" s="12"/>
      <c r="K31" s="12"/>
      <c r="L31" s="12"/>
      <c r="M31" s="12"/>
      <c r="N31" s="12"/>
    </row>
    <row r="32" spans="1:14" ht="15" x14ac:dyDescent="0.2">
      <c r="A32" s="98"/>
      <c r="B32" s="101" t="s">
        <v>77</v>
      </c>
      <c r="C32" s="157">
        <f t="shared" si="0"/>
        <v>0.05</v>
      </c>
      <c r="D32" s="157">
        <v>0.05</v>
      </c>
      <c r="E32" s="159"/>
      <c r="F32" s="106"/>
      <c r="H32" s="12"/>
      <c r="I32" s="12"/>
      <c r="J32" s="12"/>
      <c r="K32" s="12"/>
      <c r="L32" s="12"/>
      <c r="M32" s="12"/>
      <c r="N32" s="12"/>
    </row>
    <row r="33" spans="1:14" ht="30" x14ac:dyDescent="0.2">
      <c r="A33" s="173"/>
      <c r="B33" s="101" t="s">
        <v>95</v>
      </c>
      <c r="C33" s="157">
        <f t="shared" si="0"/>
        <v>3.7949999999999999</v>
      </c>
      <c r="D33" s="157">
        <v>3.7949999999999999</v>
      </c>
      <c r="E33" s="188">
        <v>3.7410000000000001</v>
      </c>
      <c r="F33" s="188"/>
      <c r="H33" s="86"/>
      <c r="I33" s="12"/>
      <c r="J33" s="12"/>
      <c r="K33" s="12"/>
      <c r="L33" s="12"/>
      <c r="M33" s="12"/>
      <c r="N33" s="12"/>
    </row>
    <row r="34" spans="1:14" ht="16.5" customHeight="1" x14ac:dyDescent="0.2">
      <c r="A34" s="98">
        <v>8</v>
      </c>
      <c r="B34" s="102" t="s">
        <v>82</v>
      </c>
      <c r="C34" s="155">
        <f t="shared" ref="C34:C54" si="7">D34+F34</f>
        <v>0.53500000000000003</v>
      </c>
      <c r="D34" s="155">
        <f>D36+D35</f>
        <v>0.53500000000000003</v>
      </c>
      <c r="E34" s="155">
        <f t="shared" ref="E34:F34" si="8">E36+E35</f>
        <v>0.48799999999999999</v>
      </c>
      <c r="F34" s="155">
        <f t="shared" si="8"/>
        <v>0</v>
      </c>
      <c r="G34" s="182"/>
      <c r="H34" s="12"/>
      <c r="I34" s="12"/>
      <c r="J34" s="12"/>
      <c r="K34" s="12"/>
      <c r="L34" s="12"/>
      <c r="M34" s="12"/>
      <c r="N34" s="12"/>
    </row>
    <row r="35" spans="1:14" ht="15" x14ac:dyDescent="0.25">
      <c r="A35" s="98"/>
      <c r="B35" s="101" t="s">
        <v>77</v>
      </c>
      <c r="C35" s="154">
        <f t="shared" si="7"/>
        <v>0.04</v>
      </c>
      <c r="D35" s="154">
        <v>0.04</v>
      </c>
      <c r="E35" s="155"/>
      <c r="F35" s="99"/>
      <c r="G35" s="182"/>
      <c r="H35" s="12"/>
      <c r="I35" s="195"/>
      <c r="J35" s="12"/>
      <c r="K35" s="12"/>
      <c r="L35" s="88"/>
      <c r="M35" s="12"/>
      <c r="N35" s="12"/>
    </row>
    <row r="36" spans="1:14" ht="30" x14ac:dyDescent="0.25">
      <c r="A36" s="100"/>
      <c r="B36" s="101" t="s">
        <v>95</v>
      </c>
      <c r="C36" s="154">
        <f t="shared" si="7"/>
        <v>0.495</v>
      </c>
      <c r="D36" s="154">
        <v>0.495</v>
      </c>
      <c r="E36" s="154">
        <v>0.48799999999999999</v>
      </c>
      <c r="F36" s="95"/>
      <c r="G36" s="182"/>
      <c r="H36" s="12"/>
      <c r="I36" s="12"/>
      <c r="J36" s="12"/>
      <c r="K36" s="2"/>
      <c r="L36" s="12"/>
      <c r="M36" s="12"/>
      <c r="N36" s="12"/>
    </row>
    <row r="37" spans="1:14" ht="29.25" x14ac:dyDescent="0.25">
      <c r="A37" s="98">
        <v>10</v>
      </c>
      <c r="B37" s="102" t="s">
        <v>76</v>
      </c>
      <c r="C37" s="155">
        <f t="shared" si="7"/>
        <v>1.9450000000000001</v>
      </c>
      <c r="D37" s="155">
        <f>D39+D38</f>
        <v>1.9450000000000001</v>
      </c>
      <c r="E37" s="155">
        <f t="shared" ref="E37:F37" si="9">E39+E38</f>
        <v>1.8480000000000001</v>
      </c>
      <c r="F37" s="155">
        <f t="shared" si="9"/>
        <v>0</v>
      </c>
      <c r="G37" s="182"/>
      <c r="H37" s="194"/>
      <c r="I37" s="194"/>
      <c r="J37" s="12"/>
      <c r="K37" s="12"/>
      <c r="L37" s="88"/>
      <c r="M37" s="12"/>
      <c r="N37" s="12"/>
    </row>
    <row r="38" spans="1:14" ht="15" x14ac:dyDescent="0.25">
      <c r="A38" s="98"/>
      <c r="B38" s="101" t="s">
        <v>77</v>
      </c>
      <c r="C38" s="154">
        <f t="shared" si="7"/>
        <v>7.0000000000000007E-2</v>
      </c>
      <c r="D38" s="154">
        <v>7.0000000000000007E-2</v>
      </c>
      <c r="E38" s="155"/>
      <c r="F38" s="99"/>
      <c r="G38" s="182"/>
      <c r="H38" s="194"/>
      <c r="I38" s="12"/>
      <c r="J38" s="12"/>
      <c r="K38" s="12"/>
      <c r="L38" s="3"/>
      <c r="M38" s="12"/>
      <c r="N38" s="12"/>
    </row>
    <row r="39" spans="1:14" ht="30" x14ac:dyDescent="0.25">
      <c r="A39" s="100"/>
      <c r="B39" s="101" t="s">
        <v>95</v>
      </c>
      <c r="C39" s="154">
        <f t="shared" si="7"/>
        <v>1.875</v>
      </c>
      <c r="D39" s="154">
        <v>1.875</v>
      </c>
      <c r="E39" s="154">
        <v>1.8480000000000001</v>
      </c>
      <c r="F39" s="154"/>
      <c r="G39" s="183"/>
      <c r="H39" s="12"/>
      <c r="I39" s="12"/>
      <c r="J39" s="12"/>
      <c r="K39" s="12"/>
      <c r="L39" s="12"/>
      <c r="M39" s="12"/>
      <c r="N39" s="12"/>
    </row>
    <row r="40" spans="1:14" ht="28.5" x14ac:dyDescent="0.2">
      <c r="A40" s="98">
        <v>11</v>
      </c>
      <c r="B40" s="102" t="s">
        <v>89</v>
      </c>
      <c r="C40" s="155">
        <f t="shared" si="7"/>
        <v>1.79</v>
      </c>
      <c r="D40" s="155">
        <f>D42+D41</f>
        <v>1.79</v>
      </c>
      <c r="E40" s="155">
        <f>E42+E41</f>
        <v>1.6559999999999999</v>
      </c>
      <c r="F40" s="155">
        <f>F42+F41</f>
        <v>0</v>
      </c>
      <c r="G40" s="182"/>
      <c r="H40" s="12"/>
      <c r="I40" s="12"/>
      <c r="J40" s="12"/>
      <c r="K40" s="12"/>
      <c r="L40" s="12"/>
      <c r="M40" s="12"/>
      <c r="N40" s="12"/>
    </row>
    <row r="41" spans="1:14" ht="15" x14ac:dyDescent="0.25">
      <c r="A41" s="98"/>
      <c r="B41" s="101" t="s">
        <v>77</v>
      </c>
      <c r="C41" s="154">
        <f t="shared" si="7"/>
        <v>0.11</v>
      </c>
      <c r="D41" s="154">
        <v>0.11</v>
      </c>
      <c r="E41" s="155"/>
      <c r="F41" s="99"/>
      <c r="G41" s="182"/>
      <c r="H41" s="12"/>
      <c r="I41" s="12"/>
      <c r="J41" s="12"/>
      <c r="K41" s="12"/>
      <c r="M41" s="12"/>
      <c r="N41" s="12"/>
    </row>
    <row r="42" spans="1:14" ht="30" x14ac:dyDescent="0.25">
      <c r="A42" s="100"/>
      <c r="B42" s="101" t="s">
        <v>95</v>
      </c>
      <c r="C42" s="154">
        <f t="shared" si="7"/>
        <v>1.68</v>
      </c>
      <c r="D42" s="154">
        <v>1.68</v>
      </c>
      <c r="E42" s="154">
        <v>1.6559999999999999</v>
      </c>
      <c r="F42" s="154"/>
      <c r="G42" s="182"/>
      <c r="H42" s="12"/>
      <c r="I42" s="12"/>
      <c r="J42" s="12"/>
      <c r="K42" s="12"/>
      <c r="M42" s="12"/>
      <c r="N42" s="12"/>
    </row>
    <row r="43" spans="1:14" ht="17.25" customHeight="1" x14ac:dyDescent="0.2">
      <c r="A43" s="98">
        <v>12</v>
      </c>
      <c r="B43" s="102" t="s">
        <v>90</v>
      </c>
      <c r="C43" s="155">
        <f t="shared" si="7"/>
        <v>0.76500000000000001</v>
      </c>
      <c r="D43" s="155">
        <f>D45+D44</f>
        <v>0.76500000000000001</v>
      </c>
      <c r="E43" s="155">
        <f t="shared" ref="E43:F43" si="10">E45+E44</f>
        <v>0.84299999999999997</v>
      </c>
      <c r="F43" s="155">
        <f t="shared" si="10"/>
        <v>0</v>
      </c>
      <c r="G43" s="182"/>
      <c r="H43" s="12"/>
      <c r="I43" s="12"/>
      <c r="J43" s="12"/>
      <c r="K43" s="12"/>
      <c r="M43" s="12"/>
      <c r="N43" s="12"/>
    </row>
    <row r="44" spans="1:14" ht="15" x14ac:dyDescent="0.25">
      <c r="A44" s="98"/>
      <c r="B44" s="101" t="s">
        <v>77</v>
      </c>
      <c r="C44" s="154">
        <f t="shared" si="7"/>
        <v>-0.09</v>
      </c>
      <c r="D44" s="154">
        <v>-0.09</v>
      </c>
      <c r="E44" s="155"/>
      <c r="F44" s="99"/>
      <c r="G44" s="182"/>
      <c r="H44" s="12"/>
      <c r="I44" s="12"/>
      <c r="J44" s="12"/>
      <c r="K44" s="12"/>
      <c r="M44" s="12"/>
      <c r="N44" s="12"/>
    </row>
    <row r="45" spans="1:14" ht="30" x14ac:dyDescent="0.25">
      <c r="A45" s="100"/>
      <c r="B45" s="101" t="s">
        <v>95</v>
      </c>
      <c r="C45" s="154">
        <f t="shared" si="7"/>
        <v>0.85499999999999998</v>
      </c>
      <c r="D45" s="154">
        <v>0.85499999999999998</v>
      </c>
      <c r="E45" s="154">
        <v>0.84299999999999997</v>
      </c>
      <c r="F45" s="154"/>
      <c r="G45" s="182"/>
      <c r="H45" s="12"/>
      <c r="I45" s="12"/>
      <c r="J45" s="12"/>
      <c r="K45" s="12"/>
    </row>
    <row r="46" spans="1:14" ht="14.25" x14ac:dyDescent="0.2">
      <c r="A46" s="98">
        <v>14</v>
      </c>
      <c r="B46" s="102" t="s">
        <v>96</v>
      </c>
      <c r="C46" s="155">
        <f t="shared" si="7"/>
        <v>1.375</v>
      </c>
      <c r="D46" s="155">
        <f>D48+D47</f>
        <v>1.375</v>
      </c>
      <c r="E46" s="155">
        <f t="shared" ref="E46:F46" si="11">E48+E47</f>
        <v>1.375</v>
      </c>
      <c r="F46" s="155">
        <f t="shared" si="11"/>
        <v>0</v>
      </c>
      <c r="G46" s="182"/>
      <c r="H46" s="12"/>
      <c r="I46" s="12"/>
      <c r="J46" s="12"/>
      <c r="K46" s="12"/>
    </row>
    <row r="47" spans="1:14" ht="15" x14ac:dyDescent="0.25">
      <c r="A47" s="98"/>
      <c r="B47" s="101" t="s">
        <v>77</v>
      </c>
      <c r="C47" s="154">
        <f t="shared" si="7"/>
        <v>-0.02</v>
      </c>
      <c r="D47" s="154">
        <v>-0.02</v>
      </c>
      <c r="E47" s="155"/>
      <c r="F47" s="99"/>
      <c r="G47" s="182"/>
      <c r="H47" s="12"/>
      <c r="I47" s="12"/>
      <c r="J47" s="12"/>
      <c r="K47" s="12"/>
    </row>
    <row r="48" spans="1:14" ht="30" x14ac:dyDescent="0.25">
      <c r="A48" s="173"/>
      <c r="B48" s="101" t="s">
        <v>95</v>
      </c>
      <c r="C48" s="154">
        <f t="shared" si="7"/>
        <v>1.395</v>
      </c>
      <c r="D48" s="154">
        <v>1.395</v>
      </c>
      <c r="E48" s="154">
        <v>1.375</v>
      </c>
      <c r="F48" s="154"/>
      <c r="G48" s="182"/>
      <c r="H48" s="12"/>
      <c r="I48" s="12"/>
      <c r="J48" s="12"/>
      <c r="K48" s="12"/>
    </row>
    <row r="49" spans="1:11" ht="15" x14ac:dyDescent="0.25">
      <c r="A49" s="98">
        <v>15</v>
      </c>
      <c r="B49" s="102" t="s">
        <v>75</v>
      </c>
      <c r="C49" s="155">
        <f t="shared" si="7"/>
        <v>3.18</v>
      </c>
      <c r="D49" s="155">
        <f>D51+D50</f>
        <v>3.18</v>
      </c>
      <c r="E49" s="155">
        <f t="shared" ref="E49:F49" si="12">E51+E50</f>
        <v>3.1640000000000001</v>
      </c>
      <c r="F49" s="155">
        <f t="shared" si="12"/>
        <v>0</v>
      </c>
      <c r="G49" s="182"/>
      <c r="H49" s="194"/>
      <c r="I49" s="12"/>
      <c r="J49" s="12"/>
      <c r="K49" s="12"/>
    </row>
    <row r="50" spans="1:11" ht="15" x14ac:dyDescent="0.25">
      <c r="A50" s="98"/>
      <c r="B50" s="101" t="s">
        <v>77</v>
      </c>
      <c r="C50" s="154">
        <f t="shared" si="7"/>
        <v>-0.03</v>
      </c>
      <c r="D50" s="154">
        <v>-0.03</v>
      </c>
      <c r="E50" s="155"/>
      <c r="F50" s="99"/>
      <c r="G50" s="182"/>
      <c r="H50" s="194"/>
      <c r="I50" s="12"/>
      <c r="J50" s="12"/>
      <c r="K50" s="12"/>
    </row>
    <row r="51" spans="1:11" ht="30" x14ac:dyDescent="0.25">
      <c r="A51" s="100"/>
      <c r="B51" s="101" t="s">
        <v>95</v>
      </c>
      <c r="C51" s="154">
        <f t="shared" si="7"/>
        <v>3.21</v>
      </c>
      <c r="D51" s="154">
        <v>3.21</v>
      </c>
      <c r="E51" s="154">
        <v>3.1640000000000001</v>
      </c>
      <c r="F51" s="154"/>
      <c r="G51" s="184"/>
      <c r="H51" s="194"/>
      <c r="I51" s="12"/>
      <c r="J51" s="12"/>
      <c r="K51" s="12"/>
    </row>
    <row r="52" spans="1:11" ht="15" x14ac:dyDescent="0.25">
      <c r="A52" s="98">
        <v>22</v>
      </c>
      <c r="B52" s="174" t="s">
        <v>97</v>
      </c>
      <c r="C52" s="155">
        <f t="shared" si="7"/>
        <v>15.535</v>
      </c>
      <c r="D52" s="155">
        <f>D54+D53</f>
        <v>15.535</v>
      </c>
      <c r="E52" s="155">
        <f t="shared" ref="E52:F52" si="13">E54+E53</f>
        <v>15.125999999999999</v>
      </c>
      <c r="F52" s="155">
        <f t="shared" si="13"/>
        <v>0</v>
      </c>
      <c r="G52" s="184"/>
      <c r="H52" s="194"/>
      <c r="I52" s="12"/>
      <c r="J52" s="12"/>
      <c r="K52" s="12"/>
    </row>
    <row r="53" spans="1:11" ht="15" x14ac:dyDescent="0.25">
      <c r="A53" s="98"/>
      <c r="B53" s="101" t="s">
        <v>77</v>
      </c>
      <c r="C53" s="154">
        <f t="shared" si="7"/>
        <v>0.19</v>
      </c>
      <c r="D53" s="154">
        <v>0.19</v>
      </c>
      <c r="E53" s="155"/>
      <c r="F53" s="99"/>
      <c r="G53" s="184"/>
      <c r="H53" s="194"/>
      <c r="I53" s="12"/>
      <c r="J53" s="12"/>
      <c r="K53" s="12"/>
    </row>
    <row r="54" spans="1:11" ht="30" x14ac:dyDescent="0.25">
      <c r="A54" s="100"/>
      <c r="B54" s="101" t="s">
        <v>95</v>
      </c>
      <c r="C54" s="154">
        <f t="shared" si="7"/>
        <v>15.345000000000001</v>
      </c>
      <c r="D54" s="154">
        <v>15.345000000000001</v>
      </c>
      <c r="E54" s="154">
        <v>15.125999999999999</v>
      </c>
      <c r="F54" s="154"/>
      <c r="G54" s="184"/>
      <c r="H54" s="12"/>
      <c r="I54" s="12"/>
      <c r="J54" s="12"/>
      <c r="K54" s="12"/>
    </row>
    <row r="55" spans="1:11" ht="15" x14ac:dyDescent="0.25">
      <c r="A55" s="103"/>
      <c r="B55" s="104" t="s">
        <v>25</v>
      </c>
      <c r="C55" s="155">
        <f>D55+F55</f>
        <v>66.234999999999999</v>
      </c>
      <c r="D55" s="155">
        <f>D13+D16+D19+D22+D25+D28+D31+D34+D37+D40+D43+D46+D49+D52</f>
        <v>66.203000000000003</v>
      </c>
      <c r="E55" s="155">
        <f>E13+E16+E19+E22+E25+E28+E31+E34+E37+E40+E43+E46+E49+E52</f>
        <v>64.894000000000005</v>
      </c>
      <c r="F55" s="155">
        <f>F13+F16+F19+F22+F25+F28+F31+F34+F37+F40+F43+F46+F49+F52</f>
        <v>3.2000000000000001E-2</v>
      </c>
      <c r="H55" s="12"/>
      <c r="I55" s="12"/>
      <c r="J55" s="12"/>
      <c r="K55" s="12"/>
    </row>
    <row r="56" spans="1:11" ht="15" x14ac:dyDescent="0.25">
      <c r="A56" s="169"/>
      <c r="B56" s="101" t="s">
        <v>77</v>
      </c>
      <c r="C56" s="154">
        <f>D56+F56</f>
        <v>0.4</v>
      </c>
      <c r="D56" s="152">
        <f>D14+D17+D20+D23+D26+D29+D32+D35+D38+D41+D44+D47+D50+D53</f>
        <v>0.36799999999999999</v>
      </c>
      <c r="E56" s="152">
        <f t="shared" ref="E56:F56" si="14">E14+E17+E20+E23+E26+E29+E32+E35+E38+E41+E44+E47+E50+E53</f>
        <v>0</v>
      </c>
      <c r="F56" s="152">
        <f t="shared" si="14"/>
        <v>3.2000000000000001E-2</v>
      </c>
      <c r="H56" s="12"/>
      <c r="I56" s="12"/>
      <c r="J56" s="12"/>
      <c r="K56" s="12"/>
    </row>
    <row r="57" spans="1:11" ht="30" x14ac:dyDescent="0.25">
      <c r="A57" s="169"/>
      <c r="B57" s="101" t="s">
        <v>95</v>
      </c>
      <c r="C57" s="154">
        <f>D57+F57</f>
        <v>65.835000000000008</v>
      </c>
      <c r="D57" s="152">
        <f>D15+D18+D21+D24+D27+D30+D33+D36+D39+D42+D45+D48+D51+D54</f>
        <v>65.835000000000008</v>
      </c>
      <c r="E57" s="152">
        <f>E15+E18+E21+E24+E27+E30+E33+E36+E39+E42+E45+E48+E51+E54</f>
        <v>64.894000000000005</v>
      </c>
      <c r="F57" s="152">
        <f>F15+F18+F21+F24+F27+F30+F33+F36+F39+F42+F45+F48+F51+F54</f>
        <v>0</v>
      </c>
      <c r="H57" s="12"/>
      <c r="I57" s="12"/>
      <c r="J57" s="12"/>
      <c r="K57" s="12"/>
    </row>
    <row r="58" spans="1:11" ht="15" x14ac:dyDescent="0.2">
      <c r="B58" s="179"/>
      <c r="C58" s="180"/>
      <c r="D58" s="181"/>
      <c r="E58" s="181"/>
      <c r="F58" s="117"/>
      <c r="H58" s="12"/>
      <c r="I58" s="12"/>
      <c r="J58" s="12"/>
      <c r="K58" s="12"/>
    </row>
    <row r="59" spans="1:11" x14ac:dyDescent="0.2">
      <c r="H59" s="12"/>
      <c r="I59" s="12"/>
      <c r="J59" s="12"/>
      <c r="K59" s="12"/>
    </row>
    <row r="60" spans="1:11" x14ac:dyDescent="0.2">
      <c r="H60" s="12"/>
      <c r="I60" s="12"/>
      <c r="J60" s="12"/>
      <c r="K60" s="12"/>
    </row>
    <row r="61" spans="1:11" x14ac:dyDescent="0.2">
      <c r="H61" s="12"/>
      <c r="I61" s="12"/>
      <c r="J61" s="12"/>
      <c r="K61" s="12"/>
    </row>
    <row r="62" spans="1:11" x14ac:dyDescent="0.2">
      <c r="H62" s="12"/>
      <c r="I62" s="12"/>
      <c r="J62" s="12"/>
      <c r="K62" s="12"/>
    </row>
    <row r="63" spans="1:11" x14ac:dyDescent="0.2">
      <c r="H63" s="12"/>
      <c r="I63" s="12"/>
      <c r="J63" s="12"/>
      <c r="K63" s="12"/>
    </row>
    <row r="64" spans="1:11" x14ac:dyDescent="0.2">
      <c r="H64" s="12"/>
      <c r="I64" s="12"/>
      <c r="J64" s="12"/>
      <c r="K64" s="12"/>
    </row>
    <row r="65" spans="8:11" x14ac:dyDescent="0.2">
      <c r="H65" s="12"/>
      <c r="I65" s="12"/>
      <c r="J65" s="12"/>
      <c r="K65" s="12"/>
    </row>
    <row r="66" spans="8:11" x14ac:dyDescent="0.2">
      <c r="H66" s="12"/>
      <c r="I66" s="12"/>
      <c r="J66" s="196"/>
      <c r="K66" s="12"/>
    </row>
    <row r="67" spans="8:11" x14ac:dyDescent="0.2">
      <c r="H67" s="12"/>
      <c r="I67" s="12"/>
      <c r="J67" s="12"/>
      <c r="K67" s="12"/>
    </row>
    <row r="68" spans="8:11" x14ac:dyDescent="0.2">
      <c r="H68" s="12"/>
      <c r="I68" s="12"/>
      <c r="J68" s="12"/>
      <c r="K68" s="12"/>
    </row>
    <row r="69" spans="8:11" x14ac:dyDescent="0.2">
      <c r="H69" s="12"/>
      <c r="I69" s="12"/>
      <c r="J69" s="12"/>
      <c r="K69" s="12"/>
    </row>
    <row r="70" spans="8:11" x14ac:dyDescent="0.2">
      <c r="H70" s="12"/>
      <c r="I70" s="12"/>
      <c r="J70" s="12"/>
      <c r="K70" s="12"/>
    </row>
    <row r="71" spans="8:11" x14ac:dyDescent="0.2">
      <c r="H71" s="12"/>
      <c r="I71" s="12"/>
      <c r="J71" s="12"/>
      <c r="K71" s="12"/>
    </row>
    <row r="72" spans="8:11" x14ac:dyDescent="0.2">
      <c r="H72" s="12"/>
      <c r="I72" s="12"/>
      <c r="J72" s="12"/>
      <c r="K72" s="12"/>
    </row>
    <row r="73" spans="8:11" x14ac:dyDescent="0.2">
      <c r="H73" s="12"/>
      <c r="I73" s="12"/>
      <c r="J73" s="12"/>
      <c r="K73" s="12"/>
    </row>
    <row r="74" spans="8:11" x14ac:dyDescent="0.2">
      <c r="H74" s="12"/>
      <c r="I74" s="12"/>
      <c r="J74" s="12"/>
      <c r="K74" s="12"/>
    </row>
    <row r="75" spans="8:11" x14ac:dyDescent="0.2">
      <c r="H75" s="12"/>
      <c r="I75" s="12"/>
      <c r="J75" s="12"/>
      <c r="K75" s="12"/>
    </row>
    <row r="76" spans="8:11" x14ac:dyDescent="0.2">
      <c r="H76" s="12"/>
      <c r="I76" s="12"/>
      <c r="J76" s="12"/>
      <c r="K76" s="12"/>
    </row>
    <row r="77" spans="8:11" x14ac:dyDescent="0.2">
      <c r="H77" s="12"/>
      <c r="I77" s="12"/>
      <c r="J77" s="12"/>
      <c r="K77" s="12"/>
    </row>
    <row r="78" spans="8:11" x14ac:dyDescent="0.2">
      <c r="H78" s="12"/>
      <c r="I78" s="12"/>
      <c r="J78" s="12"/>
      <c r="K78" s="12"/>
    </row>
    <row r="79" spans="8:11" x14ac:dyDescent="0.2">
      <c r="H79" s="12"/>
      <c r="I79" s="12"/>
      <c r="J79" s="12"/>
      <c r="K79" s="12"/>
    </row>
    <row r="80" spans="8:11" x14ac:dyDescent="0.2">
      <c r="H80" s="12"/>
      <c r="I80" s="12"/>
      <c r="J80" s="12"/>
      <c r="K80" s="12"/>
    </row>
    <row r="81" spans="8:11" x14ac:dyDescent="0.2">
      <c r="H81" s="12"/>
      <c r="I81" s="12"/>
      <c r="J81" s="12"/>
      <c r="K81" s="12"/>
    </row>
    <row r="82" spans="8:11" x14ac:dyDescent="0.2">
      <c r="H82" s="12"/>
      <c r="I82" s="12"/>
      <c r="J82" s="12"/>
      <c r="K82" s="12"/>
    </row>
    <row r="83" spans="8:11" ht="18" customHeight="1" x14ac:dyDescent="0.2">
      <c r="H83" s="12"/>
      <c r="I83" s="12"/>
      <c r="J83" s="12"/>
      <c r="K83" s="12"/>
    </row>
    <row r="84" spans="8:11" x14ac:dyDescent="0.2">
      <c r="H84" s="12"/>
      <c r="I84" s="12"/>
      <c r="J84" s="12"/>
      <c r="K84" s="12"/>
    </row>
    <row r="85" spans="8:11" ht="15" customHeight="1" x14ac:dyDescent="0.2">
      <c r="H85" s="12"/>
      <c r="I85" s="12"/>
      <c r="J85" s="12"/>
      <c r="K85" s="12"/>
    </row>
    <row r="86" spans="8:11" x14ac:dyDescent="0.2">
      <c r="H86" s="12"/>
      <c r="I86" s="12"/>
      <c r="J86" s="12"/>
      <c r="K86" s="12"/>
    </row>
    <row r="87" spans="8:11" x14ac:dyDescent="0.2">
      <c r="H87" s="12"/>
      <c r="I87" s="12"/>
      <c r="J87" s="12"/>
      <c r="K87" s="12"/>
    </row>
    <row r="88" spans="8:11" x14ac:dyDescent="0.2">
      <c r="H88" s="12"/>
      <c r="I88" s="12"/>
      <c r="J88" s="12"/>
      <c r="K88" s="12"/>
    </row>
    <row r="89" spans="8:11" x14ac:dyDescent="0.2">
      <c r="H89" s="12"/>
      <c r="I89" s="12"/>
      <c r="J89" s="12"/>
      <c r="K89" s="12"/>
    </row>
    <row r="90" spans="8:11" x14ac:dyDescent="0.2">
      <c r="H90" s="12"/>
      <c r="I90" s="12"/>
      <c r="J90" s="12"/>
      <c r="K90" s="12"/>
    </row>
    <row r="91" spans="8:11" ht="16.5" customHeight="1" x14ac:dyDescent="0.2">
      <c r="H91" s="12"/>
      <c r="I91" s="12"/>
      <c r="J91" s="12"/>
      <c r="K91" s="12"/>
    </row>
    <row r="92" spans="8:11" ht="16.5" customHeight="1" x14ac:dyDescent="0.2">
      <c r="H92" s="12"/>
      <c r="I92" s="12"/>
      <c r="J92" s="12"/>
      <c r="K92" s="12"/>
    </row>
    <row r="93" spans="8:11" x14ac:dyDescent="0.2">
      <c r="H93" s="12"/>
      <c r="I93" s="12"/>
      <c r="J93" s="12"/>
      <c r="K93" s="12"/>
    </row>
    <row r="94" spans="8:11" x14ac:dyDescent="0.2">
      <c r="H94" s="12"/>
      <c r="I94" s="12"/>
      <c r="J94" s="12"/>
      <c r="K94" s="12"/>
    </row>
    <row r="95" spans="8:11" ht="17.25" customHeight="1" x14ac:dyDescent="0.2">
      <c r="H95" s="12"/>
      <c r="I95" s="12"/>
      <c r="J95" s="12"/>
      <c r="K95" s="12"/>
    </row>
    <row r="96" spans="8:11" x14ac:dyDescent="0.2">
      <c r="H96" s="12"/>
      <c r="I96" s="12"/>
      <c r="J96" s="12"/>
      <c r="K96" s="12"/>
    </row>
    <row r="97" spans="8:11" x14ac:dyDescent="0.2">
      <c r="H97" s="12"/>
      <c r="I97" s="12"/>
      <c r="J97" s="12"/>
      <c r="K97" s="12"/>
    </row>
    <row r="98" spans="8:11" ht="16.5" customHeight="1" x14ac:dyDescent="0.2">
      <c r="H98" s="12"/>
      <c r="I98" s="12"/>
      <c r="J98" s="12"/>
      <c r="K98" s="12"/>
    </row>
    <row r="99" spans="8:11" x14ac:dyDescent="0.2">
      <c r="H99" s="12"/>
      <c r="I99" s="12"/>
      <c r="J99" s="12"/>
      <c r="K99" s="12"/>
    </row>
    <row r="100" spans="8:11" x14ac:dyDescent="0.2">
      <c r="H100" s="12"/>
      <c r="I100" s="12"/>
      <c r="J100" s="12"/>
      <c r="K100" s="12"/>
    </row>
    <row r="101" spans="8:11" x14ac:dyDescent="0.2">
      <c r="H101" s="12"/>
      <c r="I101" s="12"/>
      <c r="J101" s="12"/>
      <c r="K101" s="12"/>
    </row>
    <row r="102" spans="8:11" x14ac:dyDescent="0.2">
      <c r="H102" s="12"/>
      <c r="J102" s="12"/>
      <c r="K102" s="12"/>
    </row>
    <row r="103" spans="8:11" ht="15.75" customHeight="1" x14ac:dyDescent="0.2">
      <c r="H103" s="12"/>
      <c r="J103" s="12"/>
      <c r="K103" s="12"/>
    </row>
    <row r="104" spans="8:11" x14ac:dyDescent="0.2">
      <c r="H104" s="12"/>
      <c r="J104" s="12"/>
      <c r="K104" s="12"/>
    </row>
    <row r="105" spans="8:11" x14ac:dyDescent="0.2">
      <c r="J105" s="12"/>
      <c r="K105" s="12"/>
    </row>
    <row r="106" spans="8:11" x14ac:dyDescent="0.2">
      <c r="J106" s="12"/>
      <c r="K106" s="12"/>
    </row>
    <row r="107" spans="8:11" ht="30" customHeight="1" x14ac:dyDescent="0.2">
      <c r="J107" s="12"/>
      <c r="K107" s="12"/>
    </row>
    <row r="108" spans="8:11" x14ac:dyDescent="0.2">
      <c r="J108" s="12"/>
      <c r="K108" s="12"/>
    </row>
    <row r="109" spans="8:11" x14ac:dyDescent="0.2">
      <c r="J109" s="12"/>
      <c r="K109" s="12"/>
    </row>
    <row r="110" spans="8:11" x14ac:dyDescent="0.2">
      <c r="J110" s="12"/>
      <c r="K110" s="12"/>
    </row>
    <row r="111" spans="8:11" x14ac:dyDescent="0.2">
      <c r="J111" s="12"/>
      <c r="K111" s="12"/>
    </row>
    <row r="112" spans="8:11" x14ac:dyDescent="0.2">
      <c r="J112" s="12"/>
      <c r="K112" s="12"/>
    </row>
    <row r="113" spans="10:10" x14ac:dyDescent="0.2">
      <c r="J113" s="12"/>
    </row>
    <row r="114" spans="10:10" x14ac:dyDescent="0.2">
      <c r="J114" s="12"/>
    </row>
    <row r="115" spans="10:10" x14ac:dyDescent="0.2">
      <c r="J115" s="12"/>
    </row>
    <row r="128" spans="10:10" ht="30" customHeight="1" x14ac:dyDescent="0.2"/>
    <row r="129" ht="15" customHeight="1" x14ac:dyDescent="0.2"/>
  </sheetData>
  <mergeCells count="10">
    <mergeCell ref="M16:N16"/>
    <mergeCell ref="A5:F5"/>
    <mergeCell ref="B6:F6"/>
    <mergeCell ref="E8:F8"/>
    <mergeCell ref="A9:A11"/>
    <mergeCell ref="B9:B11"/>
    <mergeCell ref="C9:F9"/>
    <mergeCell ref="C10:C11"/>
    <mergeCell ref="D10:E10"/>
    <mergeCell ref="F10:F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9"/>
  <sheetViews>
    <sheetView tabSelected="1" zoomScale="130" zoomScaleNormal="130" workbookViewId="0">
      <selection activeCell="C2" sqref="C2"/>
    </sheetView>
  </sheetViews>
  <sheetFormatPr defaultRowHeight="12.75" x14ac:dyDescent="0.2"/>
  <cols>
    <col min="1" max="1" width="4.28515625" customWidth="1"/>
    <col min="2" max="2" width="48.85546875" customWidth="1"/>
    <col min="3" max="3" width="9" customWidth="1"/>
    <col min="4" max="4" width="9.42578125" customWidth="1"/>
    <col min="5" max="5" width="12.42578125" customWidth="1"/>
    <col min="6" max="6" width="7.28515625" customWidth="1"/>
    <col min="7" max="7" width="10.5703125" bestFit="1" customWidth="1"/>
  </cols>
  <sheetData>
    <row r="1" spans="1:14" ht="15" x14ac:dyDescent="0.25">
      <c r="A1" s="7"/>
      <c r="B1" s="7"/>
      <c r="C1" s="74" t="s">
        <v>0</v>
      </c>
      <c r="D1" s="74"/>
      <c r="E1" s="74"/>
      <c r="F1" s="7"/>
    </row>
    <row r="2" spans="1:14" ht="16.5" customHeight="1" x14ac:dyDescent="0.25">
      <c r="A2" s="7"/>
      <c r="B2" s="7"/>
      <c r="C2" s="74" t="s">
        <v>141</v>
      </c>
      <c r="D2" s="74"/>
      <c r="E2" s="74"/>
      <c r="F2" s="7"/>
    </row>
    <row r="3" spans="1:14" ht="15" x14ac:dyDescent="0.25">
      <c r="A3" s="7"/>
      <c r="B3" s="130"/>
      <c r="C3" s="74" t="s">
        <v>48</v>
      </c>
      <c r="D3" s="74"/>
      <c r="E3" s="74"/>
      <c r="F3" s="7"/>
    </row>
    <row r="4" spans="1:14" ht="15" x14ac:dyDescent="0.25">
      <c r="A4" s="7"/>
      <c r="B4" s="7"/>
      <c r="C4" s="74"/>
      <c r="D4" s="74"/>
      <c r="E4" s="74"/>
      <c r="F4" s="7"/>
    </row>
    <row r="5" spans="1:14" ht="15.75" customHeight="1" x14ac:dyDescent="0.2">
      <c r="A5" s="237" t="s">
        <v>49</v>
      </c>
      <c r="B5" s="237"/>
      <c r="C5" s="237"/>
      <c r="D5" s="237"/>
      <c r="E5" s="237"/>
      <c r="F5" s="237"/>
    </row>
    <row r="6" spans="1:14" ht="15.75" customHeight="1" x14ac:dyDescent="0.2">
      <c r="A6" s="237" t="s">
        <v>54</v>
      </c>
      <c r="B6" s="237"/>
      <c r="C6" s="237"/>
      <c r="D6" s="237"/>
      <c r="E6" s="237"/>
      <c r="F6" s="237"/>
    </row>
    <row r="7" spans="1:14" ht="15.75" customHeight="1" x14ac:dyDescent="0.2">
      <c r="A7" s="131"/>
      <c r="B7" s="131"/>
      <c r="C7" s="131"/>
      <c r="D7" s="131"/>
      <c r="E7" s="131"/>
      <c r="F7" s="131"/>
    </row>
    <row r="8" spans="1:14" ht="15" customHeight="1" x14ac:dyDescent="0.25">
      <c r="A8" s="7"/>
      <c r="B8" s="7"/>
      <c r="C8" s="7"/>
      <c r="D8" s="7"/>
      <c r="E8" s="231" t="s">
        <v>18</v>
      </c>
      <c r="F8" s="231"/>
    </row>
    <row r="9" spans="1:14" ht="13.5" customHeight="1" x14ac:dyDescent="0.2">
      <c r="A9" s="230" t="s">
        <v>13</v>
      </c>
      <c r="B9" s="230" t="s">
        <v>23</v>
      </c>
      <c r="C9" s="230" t="s">
        <v>3</v>
      </c>
      <c r="D9" s="230"/>
      <c r="E9" s="230"/>
      <c r="F9" s="230"/>
    </row>
    <row r="10" spans="1:14" ht="16.5" customHeight="1" x14ac:dyDescent="0.2">
      <c r="A10" s="230"/>
      <c r="B10" s="230"/>
      <c r="C10" s="230" t="s">
        <v>2</v>
      </c>
      <c r="D10" s="230" t="s">
        <v>4</v>
      </c>
      <c r="E10" s="230"/>
      <c r="F10" s="230" t="s">
        <v>5</v>
      </c>
    </row>
    <row r="11" spans="1:14" ht="30" customHeight="1" x14ac:dyDescent="0.2">
      <c r="A11" s="230"/>
      <c r="B11" s="230"/>
      <c r="C11" s="230"/>
      <c r="D11" s="126" t="s">
        <v>2</v>
      </c>
      <c r="E11" s="126" t="s">
        <v>24</v>
      </c>
      <c r="F11" s="230"/>
    </row>
    <row r="12" spans="1:14" ht="15.75" customHeight="1" x14ac:dyDescent="0.2">
      <c r="A12" s="168">
        <v>1</v>
      </c>
      <c r="B12" s="168">
        <v>2</v>
      </c>
      <c r="C12" s="168">
        <v>3</v>
      </c>
      <c r="D12" s="168">
        <v>4</v>
      </c>
      <c r="E12" s="168">
        <v>5</v>
      </c>
      <c r="F12" s="168">
        <v>6</v>
      </c>
    </row>
    <row r="13" spans="1:14" ht="14.25" x14ac:dyDescent="0.2">
      <c r="A13" s="98">
        <v>8</v>
      </c>
      <c r="B13" s="102" t="s">
        <v>132</v>
      </c>
      <c r="C13" s="99">
        <f>D13+F13</f>
        <v>-30.200000000000003</v>
      </c>
      <c r="D13" s="99">
        <f>D14</f>
        <v>27.5</v>
      </c>
      <c r="E13" s="99">
        <f t="shared" ref="E13:F13" si="0">E14</f>
        <v>0</v>
      </c>
      <c r="F13" s="99">
        <f t="shared" si="0"/>
        <v>-57.7</v>
      </c>
      <c r="J13" s="12"/>
      <c r="K13" s="12"/>
      <c r="L13" s="12"/>
    </row>
    <row r="14" spans="1:14" ht="15" customHeight="1" x14ac:dyDescent="0.25">
      <c r="A14" s="100"/>
      <c r="B14" s="101" t="s">
        <v>42</v>
      </c>
      <c r="C14" s="95">
        <f>D14+F14</f>
        <v>-30.200000000000003</v>
      </c>
      <c r="D14" s="95">
        <v>27.5</v>
      </c>
      <c r="E14" s="95"/>
      <c r="F14" s="95">
        <v>-57.7</v>
      </c>
      <c r="J14" s="216"/>
      <c r="K14" s="12"/>
      <c r="L14" s="12"/>
    </row>
    <row r="15" spans="1:14" ht="15" x14ac:dyDescent="0.2">
      <c r="A15" s="170">
        <v>9</v>
      </c>
      <c r="B15" s="104" t="s">
        <v>64</v>
      </c>
      <c r="C15" s="99">
        <f t="shared" ref="C15:C17" si="1">D15+F15</f>
        <v>-30.200000000000003</v>
      </c>
      <c r="D15" s="118">
        <f>D16</f>
        <v>27.5</v>
      </c>
      <c r="E15" s="118">
        <f t="shared" ref="E15:F15" si="2">E16</f>
        <v>0</v>
      </c>
      <c r="F15" s="118">
        <f t="shared" si="2"/>
        <v>-57.7</v>
      </c>
      <c r="J15" s="217"/>
      <c r="K15" s="12"/>
      <c r="L15" s="12"/>
      <c r="M15" s="12"/>
      <c r="N15" s="12"/>
    </row>
    <row r="16" spans="1:14" ht="15.75" customHeight="1" x14ac:dyDescent="0.25">
      <c r="A16" s="170"/>
      <c r="B16" s="101" t="s">
        <v>26</v>
      </c>
      <c r="C16" s="95">
        <f t="shared" si="1"/>
        <v>-30.200000000000003</v>
      </c>
      <c r="D16" s="71">
        <f>D14</f>
        <v>27.5</v>
      </c>
      <c r="E16" s="71">
        <f t="shared" ref="E16:F16" si="3">E14</f>
        <v>0</v>
      </c>
      <c r="F16" s="71">
        <f t="shared" si="3"/>
        <v>-57.7</v>
      </c>
      <c r="J16" s="12"/>
      <c r="K16" s="12"/>
      <c r="L16" s="12"/>
      <c r="M16" s="229"/>
      <c r="N16" s="229"/>
    </row>
    <row r="17" spans="1:14" ht="15" x14ac:dyDescent="0.25">
      <c r="A17" s="103"/>
      <c r="B17" s="174" t="s">
        <v>86</v>
      </c>
      <c r="C17" s="99">
        <f t="shared" si="1"/>
        <v>-30.200000000000003</v>
      </c>
      <c r="D17" s="71">
        <f>D15</f>
        <v>27.5</v>
      </c>
      <c r="E17" s="71">
        <f t="shared" ref="E17:F17" si="4">E15</f>
        <v>0</v>
      </c>
      <c r="F17" s="71">
        <f t="shared" si="4"/>
        <v>-57.7</v>
      </c>
      <c r="J17" s="12"/>
      <c r="K17" s="12"/>
      <c r="L17" s="12"/>
      <c r="M17" s="93"/>
      <c r="N17" s="93"/>
    </row>
    <row r="18" spans="1:14" x14ac:dyDescent="0.2">
      <c r="B18" s="105"/>
      <c r="C18" s="105"/>
      <c r="D18" s="105"/>
      <c r="E18" s="105"/>
      <c r="J18" s="12"/>
      <c r="K18" s="12"/>
      <c r="L18" s="12"/>
    </row>
    <row r="19" spans="1:14" ht="16.5" customHeight="1" x14ac:dyDescent="0.2">
      <c r="B19" s="12"/>
      <c r="J19" s="12"/>
      <c r="K19" s="12"/>
      <c r="L19" s="12"/>
    </row>
    <row r="20" spans="1:14" ht="15" x14ac:dyDescent="0.25">
      <c r="A20" s="7"/>
      <c r="B20" s="7"/>
      <c r="C20" s="7"/>
      <c r="D20" s="7"/>
      <c r="E20" s="7"/>
      <c r="F20" s="7"/>
      <c r="J20" s="12"/>
      <c r="K20" s="12"/>
      <c r="L20" s="12"/>
    </row>
    <row r="21" spans="1:14" ht="15" x14ac:dyDescent="0.25">
      <c r="A21" s="7"/>
      <c r="B21" s="7"/>
      <c r="C21" s="7"/>
      <c r="D21" s="7"/>
      <c r="E21" s="7"/>
      <c r="F21" s="7"/>
      <c r="J21" s="12"/>
      <c r="K21" s="12"/>
      <c r="L21" s="12"/>
      <c r="M21" s="12"/>
      <c r="N21" s="12"/>
    </row>
    <row r="22" spans="1:14" ht="15" x14ac:dyDescent="0.25">
      <c r="A22" s="7"/>
      <c r="B22" s="7"/>
      <c r="C22" s="7"/>
      <c r="D22" s="7"/>
      <c r="E22" s="7"/>
      <c r="F22" s="7"/>
      <c r="J22" s="12"/>
      <c r="K22" s="12"/>
      <c r="L22" s="12"/>
      <c r="M22" s="12"/>
      <c r="N22" s="12"/>
    </row>
    <row r="23" spans="1:14" ht="17.25" customHeight="1" x14ac:dyDescent="0.25">
      <c r="A23" s="7"/>
      <c r="B23" s="7"/>
      <c r="C23" s="7"/>
      <c r="D23" s="7"/>
      <c r="E23" s="7"/>
      <c r="F23" s="7"/>
      <c r="J23" s="12"/>
      <c r="K23" s="12"/>
      <c r="L23" s="12"/>
      <c r="M23" s="12"/>
      <c r="N23" s="12"/>
    </row>
    <row r="24" spans="1:14" x14ac:dyDescent="0.2">
      <c r="J24" s="12"/>
      <c r="K24" s="12"/>
      <c r="L24" s="12"/>
      <c r="M24" s="12"/>
      <c r="N24" s="12"/>
    </row>
    <row r="25" spans="1:14" x14ac:dyDescent="0.2">
      <c r="J25" s="12"/>
      <c r="K25" s="12"/>
      <c r="L25" s="12"/>
      <c r="M25" s="12"/>
      <c r="N25" s="12"/>
    </row>
    <row r="26" spans="1:14" x14ac:dyDescent="0.2">
      <c r="J26" s="12"/>
      <c r="K26" s="12"/>
      <c r="L26" s="12"/>
      <c r="M26" s="12"/>
      <c r="N26" s="12"/>
    </row>
    <row r="27" spans="1:14" x14ac:dyDescent="0.2">
      <c r="J27" s="12"/>
      <c r="K27" s="12"/>
      <c r="L27" s="12"/>
      <c r="M27" s="12"/>
      <c r="N27" s="12"/>
    </row>
    <row r="28" spans="1:14" ht="14.25" x14ac:dyDescent="0.2">
      <c r="J28" s="196"/>
      <c r="K28" s="218"/>
      <c r="L28" s="12"/>
      <c r="M28" s="12"/>
      <c r="N28" s="12"/>
    </row>
    <row r="29" spans="1:14" ht="15" x14ac:dyDescent="0.2">
      <c r="J29" s="12"/>
      <c r="K29" s="219"/>
      <c r="L29" s="12"/>
      <c r="M29" s="12"/>
      <c r="N29" s="12"/>
    </row>
    <row r="30" spans="1:14" x14ac:dyDescent="0.2">
      <c r="J30" s="12"/>
      <c r="K30" s="12"/>
      <c r="L30" s="12"/>
      <c r="M30" s="84"/>
      <c r="N30" s="12"/>
    </row>
    <row r="31" spans="1:14" x14ac:dyDescent="0.2">
      <c r="J31" s="12"/>
      <c r="K31" s="12"/>
      <c r="L31" s="12"/>
      <c r="M31" s="84"/>
      <c r="N31" s="12"/>
    </row>
    <row r="32" spans="1:14" x14ac:dyDescent="0.2">
      <c r="J32" s="12"/>
      <c r="K32" s="12"/>
      <c r="L32" s="12"/>
      <c r="M32" s="81"/>
      <c r="N32" s="86"/>
    </row>
    <row r="33" spans="10:14" x14ac:dyDescent="0.2">
      <c r="J33" s="12"/>
      <c r="K33" s="12"/>
      <c r="L33" s="12"/>
      <c r="M33" s="12"/>
      <c r="N33" s="12"/>
    </row>
    <row r="34" spans="10:14" x14ac:dyDescent="0.2">
      <c r="K34" s="12"/>
      <c r="L34" s="12"/>
      <c r="M34" s="12"/>
      <c r="N34" s="12"/>
    </row>
    <row r="35" spans="10:14" x14ac:dyDescent="0.2">
      <c r="K35" s="12"/>
      <c r="L35" s="12"/>
      <c r="M35" s="12"/>
      <c r="N35" s="12"/>
    </row>
    <row r="36" spans="10:14" x14ac:dyDescent="0.2">
      <c r="K36" s="12"/>
      <c r="L36" s="12"/>
      <c r="M36" s="12"/>
      <c r="N36" s="12"/>
    </row>
    <row r="37" spans="10:14" x14ac:dyDescent="0.2">
      <c r="K37" s="12"/>
      <c r="L37" s="12"/>
      <c r="M37" s="12"/>
      <c r="N37" s="12"/>
    </row>
    <row r="38" spans="10:14" x14ac:dyDescent="0.2">
      <c r="K38" s="12"/>
      <c r="L38" s="12"/>
      <c r="M38" s="12"/>
      <c r="N38" s="12"/>
    </row>
    <row r="39" spans="10:14" x14ac:dyDescent="0.2">
      <c r="K39" s="12"/>
      <c r="L39" s="88"/>
      <c r="M39" s="12"/>
      <c r="N39" s="12"/>
    </row>
    <row r="40" spans="10:14" x14ac:dyDescent="0.2">
      <c r="K40" s="12"/>
      <c r="L40" s="12"/>
      <c r="M40" s="12"/>
      <c r="N40" s="12"/>
    </row>
    <row r="41" spans="10:14" x14ac:dyDescent="0.2">
      <c r="K41" s="89"/>
      <c r="L41" s="12"/>
      <c r="M41" s="12"/>
      <c r="N41" s="12"/>
    </row>
    <row r="42" spans="10:14" ht="16.5" customHeight="1" x14ac:dyDescent="0.2">
      <c r="K42" s="2"/>
      <c r="L42" s="12"/>
      <c r="M42" s="12"/>
      <c r="N42" s="12"/>
    </row>
    <row r="43" spans="10:14" ht="31.5" customHeight="1" x14ac:dyDescent="0.2">
      <c r="K43" s="12"/>
      <c r="L43" s="12"/>
      <c r="M43" s="12"/>
      <c r="N43" s="12"/>
    </row>
    <row r="44" spans="10:14" x14ac:dyDescent="0.2">
      <c r="K44" s="12"/>
      <c r="L44" s="12"/>
      <c r="M44" s="12"/>
      <c r="N44" s="12"/>
    </row>
    <row r="45" spans="10:14" x14ac:dyDescent="0.2">
      <c r="L45" s="88"/>
      <c r="M45" s="12"/>
      <c r="N45" s="12"/>
    </row>
    <row r="46" spans="10:14" x14ac:dyDescent="0.2">
      <c r="L46" s="3"/>
      <c r="M46" s="12"/>
      <c r="N46" s="12"/>
    </row>
    <row r="47" spans="10:14" x14ac:dyDescent="0.2">
      <c r="L47" s="12"/>
      <c r="M47" s="12"/>
      <c r="N47" s="12"/>
    </row>
    <row r="48" spans="10:14" x14ac:dyDescent="0.2">
      <c r="L48" s="12"/>
      <c r="M48" s="12"/>
      <c r="N48" s="12"/>
    </row>
    <row r="63" ht="30" customHeight="1" x14ac:dyDescent="0.2"/>
    <row r="69" ht="30" customHeight="1" x14ac:dyDescent="0.2"/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10">
    <mergeCell ref="D10:E10"/>
    <mergeCell ref="F10:F11"/>
    <mergeCell ref="M16:N16"/>
    <mergeCell ref="E8:F8"/>
    <mergeCell ref="A5:F5"/>
    <mergeCell ref="A6:F6"/>
    <mergeCell ref="A9:A11"/>
    <mergeCell ref="B9:B11"/>
    <mergeCell ref="C9:F9"/>
    <mergeCell ref="C10:C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1 priedas</vt:lpstr>
      <vt:lpstr>3 priedas</vt:lpstr>
      <vt:lpstr>5 priedas</vt:lpstr>
      <vt:lpstr>6 priedas</vt:lpstr>
      <vt:lpstr>7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Reda Pilelienė</cp:lastModifiedBy>
  <cp:lastPrinted>2021-10-18T12:50:04Z</cp:lastPrinted>
  <dcterms:created xsi:type="dcterms:W3CDTF">2009-01-12T06:33:21Z</dcterms:created>
  <dcterms:modified xsi:type="dcterms:W3CDTF">2021-10-18T12:50:30Z</dcterms:modified>
</cp:coreProperties>
</file>