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330"/>
  </bookViews>
  <sheets>
    <sheet name=" 3 priedas, bendra" sheetId="1" r:id="rId1"/>
    <sheet name="Lapas1" sheetId="2" r:id="rId2"/>
  </sheets>
  <calcPr calcId="145621"/>
</workbook>
</file>

<file path=xl/calcChain.xml><?xml version="1.0" encoding="utf-8"?>
<calcChain xmlns="http://schemas.openxmlformats.org/spreadsheetml/2006/main">
  <c r="D129" i="1" l="1"/>
  <c r="E129" i="1"/>
  <c r="D67" i="1"/>
  <c r="E67" i="1"/>
  <c r="D106" i="1" l="1"/>
  <c r="E106" i="1"/>
  <c r="D112" i="1"/>
  <c r="C112" i="1" s="1"/>
  <c r="E112" i="1"/>
  <c r="C88" i="1"/>
  <c r="D133" i="1" l="1"/>
  <c r="E133" i="1"/>
  <c r="F133" i="1"/>
  <c r="F132" i="1"/>
  <c r="D131" i="1"/>
  <c r="E131" i="1"/>
  <c r="F131" i="1"/>
  <c r="F130" i="1"/>
  <c r="F129" i="1"/>
  <c r="D128" i="1"/>
  <c r="C128" i="1" s="1"/>
  <c r="E127" i="1"/>
  <c r="F127" i="1"/>
  <c r="D126" i="1"/>
  <c r="E126" i="1"/>
  <c r="F126" i="1"/>
  <c r="F121" i="1"/>
  <c r="F124" i="1"/>
  <c r="D123" i="1"/>
  <c r="E123" i="1"/>
  <c r="F123" i="1"/>
  <c r="D122" i="1"/>
  <c r="E122" i="1"/>
  <c r="F122" i="1"/>
  <c r="C124" i="1"/>
  <c r="C123" i="1" l="1"/>
  <c r="F125" i="1"/>
  <c r="F134" i="1"/>
  <c r="D60" i="1"/>
  <c r="F53" i="1"/>
  <c r="E86" i="1"/>
  <c r="D101" i="1"/>
  <c r="E101" i="1"/>
  <c r="F101" i="1"/>
  <c r="C105" i="1"/>
  <c r="F106" i="1"/>
  <c r="C110" i="1"/>
  <c r="F112" i="1" l="1"/>
  <c r="D18" i="1"/>
  <c r="E18" i="1"/>
  <c r="F18" i="1"/>
  <c r="D53" i="1"/>
  <c r="E53" i="1"/>
  <c r="E60" i="1"/>
  <c r="F60" i="1"/>
  <c r="F67" i="1"/>
  <c r="D73" i="1"/>
  <c r="E73" i="1"/>
  <c r="F73" i="1"/>
  <c r="F98" i="1"/>
  <c r="C104" i="1"/>
  <c r="C109" i="1"/>
  <c r="C118" i="1"/>
  <c r="C116" i="1"/>
  <c r="C103" i="1"/>
  <c r="D86" i="1"/>
  <c r="F86" i="1"/>
  <c r="C89" i="1"/>
  <c r="C90" i="1"/>
  <c r="C76" i="1" l="1"/>
  <c r="D91" i="1"/>
  <c r="C63" i="1"/>
  <c r="C62" i="1"/>
  <c r="C61" i="1"/>
  <c r="C64" i="1"/>
  <c r="C59" i="1"/>
  <c r="C43" i="1" l="1"/>
  <c r="C28" i="1"/>
  <c r="C71" i="1" l="1"/>
  <c r="D47" i="1"/>
  <c r="E47" i="1"/>
  <c r="F47" i="1"/>
  <c r="C42" i="1"/>
  <c r="C132" i="1" l="1"/>
  <c r="D15" i="1"/>
  <c r="E15" i="1"/>
  <c r="C131" i="1" l="1"/>
  <c r="C78" i="1"/>
  <c r="E44" i="1" l="1"/>
  <c r="D77" i="1" l="1"/>
  <c r="F77" i="1"/>
  <c r="C70" i="1" l="1"/>
  <c r="C49" i="1"/>
  <c r="C50" i="1"/>
  <c r="C52" i="1"/>
  <c r="C55" i="1"/>
  <c r="C57" i="1"/>
  <c r="C56" i="1"/>
  <c r="C102" i="1" l="1"/>
  <c r="C95" i="1" l="1"/>
  <c r="C100" i="1"/>
  <c r="C108" i="1"/>
  <c r="C83" i="1"/>
  <c r="C46" i="1"/>
  <c r="F15" i="1" l="1"/>
  <c r="C129" i="1" l="1"/>
  <c r="D130" i="1"/>
  <c r="C19" i="1"/>
  <c r="C96" i="1"/>
  <c r="C94" i="1" s="1"/>
  <c r="C93" i="1" s="1"/>
  <c r="D127" i="1"/>
  <c r="D85" i="1"/>
  <c r="D94" i="1"/>
  <c r="D93" i="1" s="1"/>
  <c r="E94" i="1"/>
  <c r="E93" i="1" s="1"/>
  <c r="F94" i="1"/>
  <c r="F93" i="1" s="1"/>
  <c r="F97" i="1"/>
  <c r="D30" i="1"/>
  <c r="E30" i="1"/>
  <c r="C51" i="1"/>
  <c r="C39" i="1"/>
  <c r="C66" i="1"/>
  <c r="C99" i="1"/>
  <c r="C98" i="1" s="1"/>
  <c r="C97" i="1" s="1"/>
  <c r="C58" i="1"/>
  <c r="E98" i="1"/>
  <c r="E97" i="1" s="1"/>
  <c r="E81" i="1"/>
  <c r="F81" i="1"/>
  <c r="D81" i="1"/>
  <c r="D98" i="1"/>
  <c r="D97" i="1" s="1"/>
  <c r="C84" i="1"/>
  <c r="F44" i="1"/>
  <c r="C48" i="1"/>
  <c r="C45" i="1"/>
  <c r="F30" i="1"/>
  <c r="F29" i="1" s="1"/>
  <c r="C40" i="1"/>
  <c r="C69" i="1"/>
  <c r="C115" i="1"/>
  <c r="D44" i="1"/>
  <c r="D65" i="1"/>
  <c r="D79" i="1"/>
  <c r="C41" i="1"/>
  <c r="F65" i="1"/>
  <c r="F79" i="1"/>
  <c r="E65" i="1"/>
  <c r="E77" i="1"/>
  <c r="E79" i="1"/>
  <c r="E91" i="1"/>
  <c r="F91" i="1"/>
  <c r="C15" i="1"/>
  <c r="C16" i="1"/>
  <c r="C23" i="1"/>
  <c r="C75" i="1"/>
  <c r="C74" i="1"/>
  <c r="C38" i="1"/>
  <c r="C37" i="1"/>
  <c r="C36" i="1"/>
  <c r="C35" i="1"/>
  <c r="C34" i="1"/>
  <c r="C33" i="1"/>
  <c r="C32" i="1"/>
  <c r="C31" i="1"/>
  <c r="C92" i="1"/>
  <c r="C20" i="1"/>
  <c r="C21" i="1"/>
  <c r="C25" i="1"/>
  <c r="C22" i="1"/>
  <c r="C24" i="1"/>
  <c r="C54" i="1"/>
  <c r="C26" i="1"/>
  <c r="C27" i="1"/>
  <c r="C68" i="1"/>
  <c r="C77" i="1"/>
  <c r="C80" i="1"/>
  <c r="C82" i="1"/>
  <c r="C107" i="1"/>
  <c r="C113" i="1"/>
  <c r="C114" i="1"/>
  <c r="C117" i="1"/>
  <c r="D29" i="1" l="1"/>
  <c r="D17" i="1" s="1"/>
  <c r="D121" i="1"/>
  <c r="E29" i="1"/>
  <c r="E121" i="1"/>
  <c r="F17" i="1"/>
  <c r="E17" i="1"/>
  <c r="C91" i="1"/>
  <c r="F85" i="1"/>
  <c r="C44" i="1"/>
  <c r="C60" i="1"/>
  <c r="E85" i="1"/>
  <c r="C73" i="1"/>
  <c r="C86" i="1"/>
  <c r="C126" i="1"/>
  <c r="C79" i="1"/>
  <c r="C81" i="1"/>
  <c r="C85" i="1"/>
  <c r="C127" i="1"/>
  <c r="C130" i="1"/>
  <c r="C106" i="1"/>
  <c r="C101" i="1"/>
  <c r="C67" i="1"/>
  <c r="C65" i="1"/>
  <c r="C133" i="1"/>
  <c r="C53" i="1"/>
  <c r="C47" i="1"/>
  <c r="C30" i="1"/>
  <c r="C122" i="1"/>
  <c r="C18" i="1"/>
  <c r="D125" i="1" l="1"/>
  <c r="C125" i="1" s="1"/>
  <c r="D134" i="1"/>
  <c r="C134" i="1" s="1"/>
  <c r="E125" i="1"/>
  <c r="E134" i="1"/>
  <c r="E119" i="1"/>
  <c r="F119" i="1"/>
  <c r="D119" i="1"/>
  <c r="C29" i="1"/>
  <c r="C121" i="1"/>
  <c r="C17" i="1"/>
  <c r="C119" i="1" l="1"/>
</calcChain>
</file>

<file path=xl/sharedStrings.xml><?xml version="1.0" encoding="utf-8"?>
<sst xmlns="http://schemas.openxmlformats.org/spreadsheetml/2006/main" count="244" uniqueCount="206">
  <si>
    <t>PATVIRTINTA</t>
  </si>
  <si>
    <t>Kretingos rajono savivaldybės tarybos</t>
  </si>
  <si>
    <t>Eil.Nr.</t>
  </si>
  <si>
    <t>Iš viso</t>
  </si>
  <si>
    <t>Iš jų:</t>
  </si>
  <si>
    <t>išlaidoms</t>
  </si>
  <si>
    <t>turtui įsigyti</t>
  </si>
  <si>
    <t>iš viso</t>
  </si>
  <si>
    <t>Tarybos veiklos išlaidos</t>
  </si>
  <si>
    <t>Administracijos veiklos išlaidos</t>
  </si>
  <si>
    <t>Direktoriaus rezervas</t>
  </si>
  <si>
    <t>Kūno kultūros ir sporto programa (Nr.10)</t>
  </si>
  <si>
    <t>Informacinių technologijų programa (Nr.11)</t>
  </si>
  <si>
    <t>Savivaldybės savarankiškoms funkcijoms finansuoti</t>
  </si>
  <si>
    <t>Spec.dotacija valstybinėms funkcijoms atlikti</t>
  </si>
  <si>
    <t>Spec. dotacija valstybinėms funkcijoms atlikti</t>
  </si>
  <si>
    <t>pagal asignavimų valdytojus ir programas</t>
  </si>
  <si>
    <t xml:space="preserve">     iš jų:</t>
  </si>
  <si>
    <t xml:space="preserve">Savivaldybės aplinkos apsaugos rėmimo specialioji programa </t>
  </si>
  <si>
    <t>Valdžios išlaidos</t>
  </si>
  <si>
    <t>Mero fondas</t>
  </si>
  <si>
    <t xml:space="preserve"> Asignavimų valdytojo ir programos pavadinimas</t>
  </si>
  <si>
    <t xml:space="preserve">   iš jos: savivaldybės visuomenės sveikatos rėmimo programa</t>
  </si>
  <si>
    <t>Architektūros ir teritorijų planavimo programa (Nr.12)</t>
  </si>
  <si>
    <t>Savivaldybės administracijos direktorius</t>
  </si>
  <si>
    <t>Reprezentacinės išlaidos</t>
  </si>
  <si>
    <t>Imbarės seniūnija</t>
  </si>
  <si>
    <t>Kartenos seniūnija</t>
  </si>
  <si>
    <t>Kretingos seniūnija</t>
  </si>
  <si>
    <t>Kūlupėnų seniūnija</t>
  </si>
  <si>
    <t>Salantų m. seniūnija</t>
  </si>
  <si>
    <t>2.3.1.</t>
  </si>
  <si>
    <t>3.</t>
  </si>
  <si>
    <t>4.</t>
  </si>
  <si>
    <t xml:space="preserve">Įstaigos pajamos, skirtos veiklos išlaidoms </t>
  </si>
  <si>
    <t>5.</t>
  </si>
  <si>
    <t>2.3.2.</t>
  </si>
  <si>
    <t>2.4.3.</t>
  </si>
  <si>
    <t xml:space="preserve">Speciali tikslinė dotacija Marijos Tiškevičiūtės mokyklos klasių mokiniams, turintiems specialiųjų ugdymosi poreikių </t>
  </si>
  <si>
    <t>iš jų darbo užmokesčiui</t>
  </si>
  <si>
    <t>2.12.3.</t>
  </si>
  <si>
    <t>3 priedas</t>
  </si>
  <si>
    <t>Bendroji programa (Nr. 01)</t>
  </si>
  <si>
    <t>Seniūnijų programa (Nr. 02)</t>
  </si>
  <si>
    <t>Žemės ūkio programa (Nr. 03)</t>
  </si>
  <si>
    <t>Strateginio planavimo ir investicijų programa (Nr. 04)</t>
  </si>
  <si>
    <t>Sveikatos apsaugos programa (Nr. 06)</t>
  </si>
  <si>
    <t>Kultūros programa (Nr. 07)</t>
  </si>
  <si>
    <t>Švietimo programa (Nr. 08)</t>
  </si>
  <si>
    <t>Socialinės paramos programa (Nr. 09)</t>
  </si>
  <si>
    <t xml:space="preserve">Ekonomikos ir biudžeto skyrius (asignavimų valdytojas - savivaldybės administracijos direktorius) </t>
  </si>
  <si>
    <t>Mokinių visuomenės sveikatos priežiūrai iš savaldybės biudžeto pajamų</t>
  </si>
  <si>
    <t>1.</t>
  </si>
  <si>
    <t>1.1.</t>
  </si>
  <si>
    <t>2.</t>
  </si>
  <si>
    <t>2.1.</t>
  </si>
  <si>
    <t>2.1.1.</t>
  </si>
  <si>
    <t>2.1.2.</t>
  </si>
  <si>
    <t>2.1.3.</t>
  </si>
  <si>
    <t>2.1.4.</t>
  </si>
  <si>
    <t>2.1.5.</t>
  </si>
  <si>
    <t>2.1.6.</t>
  </si>
  <si>
    <t>2.1.7.</t>
  </si>
  <si>
    <t>2.1.8.</t>
  </si>
  <si>
    <t>2.1.9.</t>
  </si>
  <si>
    <t>2.2.</t>
  </si>
  <si>
    <t>2.2.1.</t>
  </si>
  <si>
    <t>2.2.2.</t>
  </si>
  <si>
    <t>2.3.</t>
  </si>
  <si>
    <t>2.4.</t>
  </si>
  <si>
    <t>2.4.1.</t>
  </si>
  <si>
    <t>2.5.</t>
  </si>
  <si>
    <t>2.5.1.</t>
  </si>
  <si>
    <t>2.6.</t>
  </si>
  <si>
    <t>2.6.1.</t>
  </si>
  <si>
    <t>2.6.2.</t>
  </si>
  <si>
    <t>2.7.</t>
  </si>
  <si>
    <t>2.7.1.</t>
  </si>
  <si>
    <t>2.8.</t>
  </si>
  <si>
    <t>2.8.1.</t>
  </si>
  <si>
    <t>2.8.2.</t>
  </si>
  <si>
    <t>2.9.</t>
  </si>
  <si>
    <t>2.9.1.</t>
  </si>
  <si>
    <t>2.9.2.</t>
  </si>
  <si>
    <t>2.10.</t>
  </si>
  <si>
    <t>2.10.1.</t>
  </si>
  <si>
    <t>2.11.</t>
  </si>
  <si>
    <t>2.11.1.</t>
  </si>
  <si>
    <t>2.12.</t>
  </si>
  <si>
    <t>2.12.1.</t>
  </si>
  <si>
    <t>2.12.2.</t>
  </si>
  <si>
    <t>3.1.</t>
  </si>
  <si>
    <t>3.1.1.</t>
  </si>
  <si>
    <t>3.2.</t>
  </si>
  <si>
    <t>4.1.</t>
  </si>
  <si>
    <t>4.1.1.</t>
  </si>
  <si>
    <t>5.1.</t>
  </si>
  <si>
    <t>STD vietinės reikšmės keliams ir gatvėms remontuoti</t>
  </si>
  <si>
    <t>Vietinio ūkio ir turto valdymo programa (Nr. 05)</t>
  </si>
  <si>
    <t>2.4.5.</t>
  </si>
  <si>
    <t>Seniūnijų  veiklos išlaidos, iš jų:</t>
  </si>
  <si>
    <t>Vydmantų seniūnija</t>
  </si>
  <si>
    <t>Skolintos lėšos investiciniams projektams finansuoti</t>
  </si>
  <si>
    <t>Metų pradžios savivaldybės biudžeto apyvartinės lėšos</t>
  </si>
  <si>
    <t>Europos Sąjungos finansinės paramos lėšos</t>
  </si>
  <si>
    <t>Žemės realizavimo pajamos, skirtos vietinės reikšmės kelių rekonstravimo ir remonto projektų finansavimui</t>
  </si>
  <si>
    <t>Darbėnų seniūnija</t>
  </si>
  <si>
    <t>Žalgirio seniūnija</t>
  </si>
  <si>
    <t>4.1.2.</t>
  </si>
  <si>
    <t xml:space="preserve">Savivaldybės savarankiškoms funkcijoms finansuoti </t>
  </si>
  <si>
    <t>2.5.5.</t>
  </si>
  <si>
    <t>2.4.4.</t>
  </si>
  <si>
    <t>Kretingos rajono savivaldybės priešgaisrinė tarnyba (asignavimų valdytojas–įstaigos vadovas)</t>
  </si>
  <si>
    <t>Kretingos rajono savivaldybės visuomenės sveikatos biuras (asignavimų valdytojas–įstaigos vadovas)</t>
  </si>
  <si>
    <t>2.2.4.</t>
  </si>
  <si>
    <t>2.8.3.</t>
  </si>
  <si>
    <t>3.2.1.</t>
  </si>
  <si>
    <t>5.1.1.</t>
  </si>
  <si>
    <t>5.1.2.</t>
  </si>
  <si>
    <t>_____________________</t>
  </si>
  <si>
    <t xml:space="preserve">             tūkst. Eur</t>
  </si>
  <si>
    <t>Speciali tikslinė dotacija Marijos Tiškevičiūtės mokyklos klasių mokiniams, turintiems specialiųjų ugdymosi poreikių (asignavimų valdytojas–Marijos Tiškevičiūtės mokykla)</t>
  </si>
  <si>
    <t>Savivaldybės savarankiškoms funkcijoms finansuoti (palūkanoms mokėti)</t>
  </si>
  <si>
    <t xml:space="preserve">Įstaigų pajamos, skirtos veiklos išlaidoms </t>
  </si>
  <si>
    <t>Socialinės paramos programa (Nr. 09)- asignavimų valdytojai (socialinių paslaugų įstaigų vadovai)</t>
  </si>
  <si>
    <t>Kultūros programa (Nr. 07)-asignavimų valdytojai (kultūros įstaigų vadovai)</t>
  </si>
  <si>
    <t>2.5.2.</t>
  </si>
  <si>
    <t>2.5.3.</t>
  </si>
  <si>
    <t>2.5.4.</t>
  </si>
  <si>
    <t>Žemės realizavimo pajamos</t>
  </si>
  <si>
    <t>Speciali tikslinė dotacija ugdymo reikmėms finansuoti finansuoti</t>
  </si>
  <si>
    <t>Speciali tikslinė dotacija ugdymo reikmėms finansuoti</t>
  </si>
  <si>
    <t xml:space="preserve">Europos Sąjungos finansinės paramos lėšos </t>
  </si>
  <si>
    <t>6.</t>
  </si>
  <si>
    <t>6.2.</t>
  </si>
  <si>
    <t>6.1.</t>
  </si>
  <si>
    <t>7.</t>
  </si>
  <si>
    <t>7.1.</t>
  </si>
  <si>
    <t>7.2.</t>
  </si>
  <si>
    <t>7.3.</t>
  </si>
  <si>
    <t>8.</t>
  </si>
  <si>
    <t>8.1.</t>
  </si>
  <si>
    <t>8.2.</t>
  </si>
  <si>
    <t>8.3.</t>
  </si>
  <si>
    <t>8.5.</t>
  </si>
  <si>
    <t>8.4.</t>
  </si>
  <si>
    <t>9.1.</t>
  </si>
  <si>
    <t>9.2.</t>
  </si>
  <si>
    <t>9.4.</t>
  </si>
  <si>
    <t>9.5.</t>
  </si>
  <si>
    <t>9.6.</t>
  </si>
  <si>
    <t>9.7.</t>
  </si>
  <si>
    <t>9.8.</t>
  </si>
  <si>
    <t>9.9.</t>
  </si>
  <si>
    <t>9.11.</t>
  </si>
  <si>
    <t>9.12.</t>
  </si>
  <si>
    <t>10.</t>
  </si>
  <si>
    <t>Valstybės biudžeto dotacijos nuosavų lėšų daliai ir kitos valstybės biudžeto  lėšos</t>
  </si>
  <si>
    <t>Savivaldybės kontrolės ir audito tarnybos veiklos išlaidos</t>
  </si>
  <si>
    <t xml:space="preserve">Valstybės biudžeto dotacija nuosavų lėšų daliai ir kitos valstybės biudžeto lėšos
</t>
  </si>
  <si>
    <t>Švietimo programa (Nr. 08)-asignavimų valdytojai (švietimo įstaigų vadovai)</t>
  </si>
  <si>
    <t>9.3.</t>
  </si>
  <si>
    <t>9.10.</t>
  </si>
  <si>
    <t>2.2.3.</t>
  </si>
  <si>
    <t>2.4.2.</t>
  </si>
  <si>
    <t>2.8.4.</t>
  </si>
  <si>
    <t>Savivaldybės kontrolės ir audito tarnyba (asignavimų valdytojas–įstaigos vadovas )</t>
  </si>
  <si>
    <t>2021 metų Kretingos rajono savivaldybės biudžeto asignavimai</t>
  </si>
  <si>
    <t>2.1.10</t>
  </si>
  <si>
    <t>Įstaigos pajamos, skirtos veiklos išlaidoms</t>
  </si>
  <si>
    <t>Įstaigos pajamos savivaldybės ir socialinio būsto / patalpų remontui ir plėtrai</t>
  </si>
  <si>
    <t>Metų pradžios savivaldybės biudžeto apyvartinės lėšos ( įstaigos pajamos, skirtos veiklos išlaidoms)</t>
  </si>
  <si>
    <t>2.2.5.</t>
  </si>
  <si>
    <t xml:space="preserve">Metų pradžios savivaldybės biudžeto apyvartinės lėšos </t>
  </si>
  <si>
    <t>2.5.6.</t>
  </si>
  <si>
    <t>2.6.3.</t>
  </si>
  <si>
    <t>2.9.3.</t>
  </si>
  <si>
    <t>Metų pradžios apyvartinės lėšos  (savivaldybės aplinkos apsaugos rėmimo specialiosios programa)</t>
  </si>
  <si>
    <t>Metų pradžios apyvartinės lėšos (savivaldybės visuomenės sveikatos rėmimo  programa)</t>
  </si>
  <si>
    <t>Metų pradžios apyvartinės lėšos (žemės pardavimo pajamos)</t>
  </si>
  <si>
    <t>3.1.2.</t>
  </si>
  <si>
    <t>3.1.3.</t>
  </si>
  <si>
    <t>Metų pradžios apyvartinės lėšos (paskolų grąžinimas)</t>
  </si>
  <si>
    <t>Dotacijų grąžinimas iš savivaldybės biudžeto prognozuojamų pajamų</t>
  </si>
  <si>
    <t>Paskolų grąžinimas iš savivaldybės biudžeto prognozuojamų pajamų</t>
  </si>
  <si>
    <t>6.3.</t>
  </si>
  <si>
    <t xml:space="preserve">Valstybės biudžeto lėšos </t>
  </si>
  <si>
    <t xml:space="preserve">Valstybės biudžeto lėšos neformaliojo švietimo programai finansuoti
</t>
  </si>
  <si>
    <t>8.6.</t>
  </si>
  <si>
    <t>Metų pradžios apyvartinės lėšos (įstaigų pajamos, skirtos veiklos išlaidoms)</t>
  </si>
  <si>
    <t xml:space="preserve">Metų pradžios apyvartinės lėšos  (įstaigų pajamos, skirtos veiklos išlaidoms) </t>
  </si>
  <si>
    <t>7.4.</t>
  </si>
  <si>
    <t>6.4.</t>
  </si>
  <si>
    <t>Įstaigų pajamos, skirtos veiklos išlaidoms</t>
  </si>
  <si>
    <t>Iš viso savarankiškoms funkcijoms vykdyti</t>
  </si>
  <si>
    <t>Spec. dotacija valstybinėms (perduotoms savivaldybėms) funkcijoms atlikti</t>
  </si>
  <si>
    <t>Iš viso (nuo 9.1. iki 9.12. )</t>
  </si>
  <si>
    <t>Kretingos m. seniūnija</t>
  </si>
  <si>
    <r>
      <rPr>
        <b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>.</t>
    </r>
  </si>
  <si>
    <t>7.5.</t>
  </si>
  <si>
    <t>Valstybės biudžeto lėšos</t>
  </si>
  <si>
    <t xml:space="preserve">Viešoji įstaiga Pranciškonų gimnazija–speciali tikslinė dotacija ugdymo reikmėms finansuoti </t>
  </si>
  <si>
    <t>2.8.5.</t>
  </si>
  <si>
    <t>valstybės biudžeto lėšos skaitmeninio ugdymo plėtrai ir konsultacijoms mokiniams, patiriantiems mokymosi sunkumų</t>
  </si>
  <si>
    <t xml:space="preserve">Viešoji įstaiga Pranciškonų gimnazija–valstybės biudžeto lėšos skaitmeninio ugdymo plėtrai ir konsultacijoms mokiniams, patiriantiems mokymosi sunkumų </t>
  </si>
  <si>
    <t>2021 m. vasario 25 d. sprendimu Nr. T2-42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</si>
</sst>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L_t_-;\-* #,##0.00\ _L_t_-;_-* &quot;-&quot;??\ _L_t_-;_-@_-"/>
    <numFmt numFmtId="165" formatCode="0.0"/>
  </numFmts>
  <fonts count="21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color theme="1" tint="0.249977111117893"/>
      <name val="Times New Roman"/>
      <family val="1"/>
      <charset val="186"/>
    </font>
    <font>
      <sz val="9"/>
      <color theme="1" tint="0.14999847407452621"/>
      <name val="Times New Roman"/>
      <family val="1"/>
      <charset val="186"/>
    </font>
    <font>
      <sz val="11"/>
      <color theme="1" tint="0.14999847407452621"/>
      <name val="Times New Roman"/>
      <family val="1"/>
      <charset val="186"/>
    </font>
    <font>
      <sz val="10"/>
      <color theme="1" tint="0.14999847407452621"/>
      <name val="Times New Roman"/>
      <family val="1"/>
      <charset val="186"/>
    </font>
    <font>
      <b/>
      <sz val="11"/>
      <color theme="1" tint="0.1499984740745262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165" fontId="3" fillId="0" borderId="0" xfId="0" applyNumberFormat="1" applyFont="1"/>
    <xf numFmtId="0" fontId="3" fillId="0" borderId="0" xfId="0" applyFont="1" applyBorder="1"/>
    <xf numFmtId="165" fontId="3" fillId="0" borderId="0" xfId="0" applyNumberFormat="1" applyFont="1" applyBorder="1"/>
    <xf numFmtId="0" fontId="4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/>
    </xf>
    <xf numFmtId="165" fontId="0" fillId="0" borderId="0" xfId="0" applyNumberFormat="1"/>
    <xf numFmtId="0" fontId="0" fillId="0" borderId="0" xfId="0" applyAlignment="1">
      <alignment horizontal="center"/>
    </xf>
    <xf numFmtId="49" fontId="8" fillId="0" borderId="2" xfId="0" applyNumberFormat="1" applyFont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top" wrapText="1"/>
    </xf>
    <xf numFmtId="49" fontId="8" fillId="0" borderId="2" xfId="0" applyNumberFormat="1" applyFont="1" applyBorder="1" applyAlignment="1">
      <alignment horizontal="center" vertical="top" wrapText="1"/>
    </xf>
    <xf numFmtId="0" fontId="11" fillId="0" borderId="0" xfId="0" applyFont="1"/>
    <xf numFmtId="165" fontId="13" fillId="0" borderId="0" xfId="0" applyNumberFormat="1" applyFont="1" applyFill="1" applyBorder="1" applyAlignment="1">
      <alignment horizontal="center"/>
    </xf>
    <xf numFmtId="0" fontId="12" fillId="0" borderId="0" xfId="0" applyFont="1"/>
    <xf numFmtId="0" fontId="7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49" fontId="6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9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 wrapText="1"/>
    </xf>
    <xf numFmtId="49" fontId="8" fillId="2" borderId="2" xfId="0" applyNumberFormat="1" applyFont="1" applyFill="1" applyBorder="1" applyAlignment="1">
      <alignment horizontal="center" vertical="top"/>
    </xf>
    <xf numFmtId="49" fontId="6" fillId="2" borderId="2" xfId="0" applyNumberFormat="1" applyFont="1" applyFill="1" applyBorder="1" applyAlignment="1">
      <alignment horizontal="center" vertical="top"/>
    </xf>
    <xf numFmtId="0" fontId="6" fillId="2" borderId="2" xfId="0" applyFont="1" applyFill="1" applyBorder="1" applyAlignment="1">
      <alignment vertical="top"/>
    </xf>
    <xf numFmtId="49" fontId="9" fillId="0" borderId="2" xfId="0" applyNumberFormat="1" applyFont="1" applyBorder="1" applyAlignment="1">
      <alignment horizontal="center" vertical="top"/>
    </xf>
    <xf numFmtId="49" fontId="6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top"/>
    </xf>
    <xf numFmtId="0" fontId="12" fillId="0" borderId="0" xfId="0" applyFont="1" applyAlignment="1">
      <alignment horizontal="left"/>
    </xf>
    <xf numFmtId="49" fontId="14" fillId="0" borderId="2" xfId="0" applyNumberFormat="1" applyFont="1" applyBorder="1" applyAlignment="1">
      <alignment horizontal="center" vertical="top"/>
    </xf>
    <xf numFmtId="0" fontId="6" fillId="2" borderId="2" xfId="0" applyFont="1" applyFill="1" applyBorder="1" applyAlignment="1">
      <alignment vertical="top" wrapText="1"/>
    </xf>
    <xf numFmtId="0" fontId="15" fillId="0" borderId="0" xfId="0" applyFont="1"/>
    <xf numFmtId="165" fontId="7" fillId="0" borderId="2" xfId="0" applyNumberFormat="1" applyFont="1" applyBorder="1" applyAlignment="1">
      <alignment horizontal="center" vertical="top" wrapText="1"/>
    </xf>
    <xf numFmtId="165" fontId="7" fillId="0" borderId="2" xfId="0" applyNumberFormat="1" applyFont="1" applyBorder="1" applyAlignment="1">
      <alignment horizontal="center" vertical="top"/>
    </xf>
    <xf numFmtId="165" fontId="9" fillId="0" borderId="1" xfId="0" applyNumberFormat="1" applyFont="1" applyBorder="1" applyAlignment="1">
      <alignment horizontal="center" vertical="top" wrapText="1"/>
    </xf>
    <xf numFmtId="165" fontId="9" fillId="0" borderId="2" xfId="0" applyNumberFormat="1" applyFont="1" applyBorder="1" applyAlignment="1">
      <alignment horizontal="center" vertical="top" wrapText="1"/>
    </xf>
    <xf numFmtId="165" fontId="9" fillId="0" borderId="2" xfId="0" applyNumberFormat="1" applyFont="1" applyBorder="1" applyAlignment="1">
      <alignment horizontal="center" vertical="top"/>
    </xf>
    <xf numFmtId="165" fontId="7" fillId="0" borderId="2" xfId="0" applyNumberFormat="1" applyFont="1" applyBorder="1" applyAlignment="1">
      <alignment horizontal="center" vertical="top" shrinkToFit="1"/>
    </xf>
    <xf numFmtId="165" fontId="9" fillId="0" borderId="2" xfId="0" applyNumberFormat="1" applyFont="1" applyBorder="1" applyAlignment="1">
      <alignment horizontal="center" vertical="top" shrinkToFit="1"/>
    </xf>
    <xf numFmtId="165" fontId="9" fillId="0" borderId="2" xfId="1" applyNumberFormat="1" applyFont="1" applyBorder="1" applyAlignment="1">
      <alignment horizontal="center" vertical="top" wrapText="1"/>
    </xf>
    <xf numFmtId="165" fontId="9" fillId="2" borderId="2" xfId="0" applyNumberFormat="1" applyFont="1" applyFill="1" applyBorder="1" applyAlignment="1">
      <alignment horizontal="center" vertical="top"/>
    </xf>
    <xf numFmtId="165" fontId="7" fillId="0" borderId="2" xfId="0" applyNumberFormat="1" applyFont="1" applyFill="1" applyBorder="1" applyAlignment="1">
      <alignment horizontal="center" vertical="top" shrinkToFit="1"/>
    </xf>
    <xf numFmtId="165" fontId="9" fillId="0" borderId="2" xfId="0" applyNumberFormat="1" applyFont="1" applyFill="1" applyBorder="1" applyAlignment="1">
      <alignment horizontal="center" vertical="top"/>
    </xf>
    <xf numFmtId="165" fontId="7" fillId="0" borderId="2" xfId="0" applyNumberFormat="1" applyFont="1" applyFill="1" applyBorder="1" applyAlignment="1">
      <alignment horizontal="center" vertical="top" wrapText="1"/>
    </xf>
    <xf numFmtId="165" fontId="7" fillId="0" borderId="2" xfId="0" applyNumberFormat="1" applyFont="1" applyFill="1" applyBorder="1" applyAlignment="1">
      <alignment horizontal="center" vertical="top"/>
    </xf>
    <xf numFmtId="165" fontId="7" fillId="2" borderId="2" xfId="0" applyNumberFormat="1" applyFont="1" applyFill="1" applyBorder="1" applyAlignment="1">
      <alignment horizontal="center" vertical="top"/>
    </xf>
    <xf numFmtId="165" fontId="9" fillId="0" borderId="2" xfId="0" applyNumberFormat="1" applyFont="1" applyFill="1" applyBorder="1" applyAlignment="1">
      <alignment horizontal="center" vertical="top" wrapText="1"/>
    </xf>
    <xf numFmtId="165" fontId="7" fillId="2" borderId="2" xfId="0" applyNumberFormat="1" applyFont="1" applyFill="1" applyBorder="1" applyAlignment="1">
      <alignment horizontal="center" vertical="top" shrinkToFit="1"/>
    </xf>
    <xf numFmtId="165" fontId="9" fillId="0" borderId="2" xfId="0" applyNumberFormat="1" applyFont="1" applyFill="1" applyBorder="1" applyAlignment="1">
      <alignment horizontal="center" vertical="top" shrinkToFit="1"/>
    </xf>
    <xf numFmtId="49" fontId="16" fillId="0" borderId="2" xfId="0" applyNumberFormat="1" applyFont="1" applyBorder="1" applyAlignment="1">
      <alignment horizontal="center" vertical="top"/>
    </xf>
    <xf numFmtId="49" fontId="17" fillId="0" borderId="2" xfId="0" applyNumberFormat="1" applyFont="1" applyBorder="1" applyAlignment="1">
      <alignment horizontal="center" vertical="top"/>
    </xf>
    <xf numFmtId="0" fontId="18" fillId="0" borderId="2" xfId="0" applyFont="1" applyBorder="1" applyAlignment="1">
      <alignment vertical="top" wrapText="1"/>
    </xf>
    <xf numFmtId="49" fontId="17" fillId="2" borderId="2" xfId="0" applyNumberFormat="1" applyFont="1" applyFill="1" applyBorder="1" applyAlignment="1">
      <alignment horizontal="center" vertical="top"/>
    </xf>
    <xf numFmtId="0" fontId="19" fillId="0" borderId="2" xfId="0" applyFont="1" applyBorder="1" applyAlignment="1">
      <alignment horizontal="center" vertical="top"/>
    </xf>
    <xf numFmtId="49" fontId="17" fillId="0" borderId="2" xfId="0" applyNumberFormat="1" applyFont="1" applyBorder="1" applyAlignment="1">
      <alignment horizontal="center" vertical="top" wrapText="1"/>
    </xf>
    <xf numFmtId="165" fontId="18" fillId="0" borderId="2" xfId="0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0" fillId="0" borderId="0" xfId="0" applyBorder="1" applyAlignment="1">
      <alignment wrapText="1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0"/>
  <sheetViews>
    <sheetView tabSelected="1" zoomScale="130" zoomScaleNormal="130" workbookViewId="0">
      <selection activeCell="C4" sqref="C4"/>
    </sheetView>
  </sheetViews>
  <sheetFormatPr defaultRowHeight="12.75" x14ac:dyDescent="0.2"/>
  <cols>
    <col min="1" max="1" width="6.7109375" customWidth="1"/>
    <col min="2" max="2" width="45.140625" customWidth="1"/>
    <col min="3" max="3" width="10.42578125" customWidth="1"/>
    <col min="4" max="4" width="11.140625" customWidth="1"/>
    <col min="5" max="5" width="11.85546875" customWidth="1"/>
    <col min="6" max="6" width="8.85546875" customWidth="1"/>
    <col min="7" max="7" width="10.5703125" bestFit="1" customWidth="1"/>
  </cols>
  <sheetData>
    <row r="1" spans="1:6" ht="15" x14ac:dyDescent="0.25">
      <c r="F1" s="9"/>
    </row>
    <row r="2" spans="1:6" ht="12.75" customHeight="1" x14ac:dyDescent="0.25">
      <c r="A2" s="4"/>
      <c r="B2" s="4"/>
      <c r="C2" s="18" t="s">
        <v>0</v>
      </c>
      <c r="D2" s="18"/>
      <c r="E2" s="18"/>
      <c r="F2" s="9"/>
    </row>
    <row r="3" spans="1:6" ht="15.75" x14ac:dyDescent="0.25">
      <c r="A3" s="4"/>
      <c r="B3" s="4"/>
      <c r="C3" s="42" t="s">
        <v>1</v>
      </c>
      <c r="D3" s="42"/>
      <c r="E3" s="42"/>
      <c r="F3" s="9"/>
    </row>
    <row r="4" spans="1:6" ht="15.75" x14ac:dyDescent="0.25">
      <c r="A4" s="4"/>
      <c r="B4" s="4"/>
      <c r="C4" s="42" t="s">
        <v>205</v>
      </c>
      <c r="D4" s="42"/>
      <c r="E4" s="42"/>
      <c r="F4" s="9"/>
    </row>
    <row r="5" spans="1:6" ht="15.75" x14ac:dyDescent="0.25">
      <c r="A5" s="4"/>
      <c r="B5" s="4"/>
      <c r="C5" s="42" t="s">
        <v>41</v>
      </c>
      <c r="D5" s="42"/>
      <c r="E5" s="42"/>
      <c r="F5" s="9"/>
    </row>
    <row r="6" spans="1:6" x14ac:dyDescent="0.2">
      <c r="A6" s="4"/>
      <c r="B6" s="4"/>
      <c r="C6" s="4"/>
      <c r="D6" s="4"/>
      <c r="E6" s="4"/>
      <c r="F6" s="4"/>
    </row>
    <row r="7" spans="1:6" ht="18.75" x14ac:dyDescent="0.3">
      <c r="A7" s="4"/>
      <c r="B7" s="74" t="s">
        <v>167</v>
      </c>
      <c r="C7" s="74"/>
      <c r="D7" s="74"/>
      <c r="E7" s="74"/>
      <c r="F7" s="4"/>
    </row>
    <row r="8" spans="1:6" ht="18.75" x14ac:dyDescent="0.3">
      <c r="A8" s="4"/>
      <c r="B8" s="74" t="s">
        <v>16</v>
      </c>
      <c r="C8" s="74"/>
      <c r="D8" s="74"/>
      <c r="E8" s="10"/>
      <c r="F8" s="4"/>
    </row>
    <row r="9" spans="1:6" x14ac:dyDescent="0.2">
      <c r="A9" s="4"/>
      <c r="B9" s="5"/>
      <c r="C9" s="5"/>
      <c r="D9" s="5"/>
      <c r="E9" s="6"/>
      <c r="F9" s="4"/>
    </row>
    <row r="10" spans="1:6" ht="13.5" x14ac:dyDescent="0.25">
      <c r="A10" s="4"/>
      <c r="B10" s="4"/>
      <c r="C10" s="4"/>
      <c r="D10" s="4"/>
      <c r="E10" s="76" t="s">
        <v>120</v>
      </c>
      <c r="F10" s="77"/>
    </row>
    <row r="11" spans="1:6" ht="24.95" customHeight="1" x14ac:dyDescent="0.2">
      <c r="A11" s="75" t="s">
        <v>2</v>
      </c>
      <c r="B11" s="75" t="s">
        <v>21</v>
      </c>
      <c r="C11" s="75" t="s">
        <v>3</v>
      </c>
      <c r="D11" s="75" t="s">
        <v>4</v>
      </c>
      <c r="E11" s="75"/>
      <c r="F11" s="75"/>
    </row>
    <row r="12" spans="1:6" ht="24.95" customHeight="1" x14ac:dyDescent="0.2">
      <c r="A12" s="75"/>
      <c r="B12" s="75"/>
      <c r="C12" s="75"/>
      <c r="D12" s="75" t="s">
        <v>5</v>
      </c>
      <c r="E12" s="75"/>
      <c r="F12" s="75" t="s">
        <v>6</v>
      </c>
    </row>
    <row r="13" spans="1:6" ht="45.75" customHeight="1" x14ac:dyDescent="0.2">
      <c r="A13" s="75"/>
      <c r="B13" s="75"/>
      <c r="C13" s="75"/>
      <c r="D13" s="71" t="s">
        <v>7</v>
      </c>
      <c r="E13" s="70" t="s">
        <v>39</v>
      </c>
      <c r="F13" s="75"/>
    </row>
    <row r="14" spans="1:6" ht="14.25" customHeight="1" x14ac:dyDescent="0.2">
      <c r="A14" s="7">
        <v>1</v>
      </c>
      <c r="B14" s="7">
        <v>2</v>
      </c>
      <c r="C14" s="7">
        <v>3</v>
      </c>
      <c r="D14" s="8">
        <v>4</v>
      </c>
      <c r="E14" s="7">
        <v>5</v>
      </c>
      <c r="F14" s="7">
        <v>6</v>
      </c>
    </row>
    <row r="15" spans="1:6" ht="28.5" x14ac:dyDescent="0.2">
      <c r="A15" s="19" t="s">
        <v>52</v>
      </c>
      <c r="B15" s="21" t="s">
        <v>166</v>
      </c>
      <c r="C15" s="46">
        <f>D15+F15</f>
        <v>91.8</v>
      </c>
      <c r="D15" s="47">
        <f>D16</f>
        <v>91.8</v>
      </c>
      <c r="E15" s="46">
        <f>E16</f>
        <v>86.5</v>
      </c>
      <c r="F15" s="48">
        <f>F16</f>
        <v>0</v>
      </c>
    </row>
    <row r="16" spans="1:6" ht="30" x14ac:dyDescent="0.2">
      <c r="A16" s="20" t="s">
        <v>53</v>
      </c>
      <c r="B16" s="22" t="s">
        <v>158</v>
      </c>
      <c r="C16" s="49">
        <f>D16+F16</f>
        <v>91.8</v>
      </c>
      <c r="D16" s="50">
        <v>91.8</v>
      </c>
      <c r="E16" s="49">
        <v>86.5</v>
      </c>
      <c r="F16" s="48">
        <v>0</v>
      </c>
    </row>
    <row r="17" spans="1:6" ht="15.75" customHeight="1" x14ac:dyDescent="0.2">
      <c r="A17" s="23" t="s">
        <v>54</v>
      </c>
      <c r="B17" s="24" t="s">
        <v>24</v>
      </c>
      <c r="C17" s="51">
        <f>D17+F17</f>
        <v>22318.6</v>
      </c>
      <c r="D17" s="51">
        <f>D18+D29+D44+D47+D53+D60+D65+D67+D73+D77+D79+D81</f>
        <v>16059.1</v>
      </c>
      <c r="E17" s="51">
        <f>E18+E29+E44+E47+E53+E60+E65+E67+E73+E77+E79+E81</f>
        <v>5065.0999999999995</v>
      </c>
      <c r="F17" s="51">
        <f>F18+F29+F44+F47+F53+F60+F65+F67+F73+F77+F79+F81</f>
        <v>6259.4999999999991</v>
      </c>
    </row>
    <row r="18" spans="1:6" ht="14.25" x14ac:dyDescent="0.2">
      <c r="A18" s="25" t="s">
        <v>55</v>
      </c>
      <c r="B18" s="26" t="s">
        <v>42</v>
      </c>
      <c r="C18" s="46">
        <f t="shared" ref="C18:C23" si="0">D18+F18</f>
        <v>2794.5</v>
      </c>
      <c r="D18" s="51">
        <f>D19+D20+D21+D22+D23+D24+D25+D26+D27+D28</f>
        <v>2790.5</v>
      </c>
      <c r="E18" s="51">
        <f>E19+E20+E21+E22+E23+E24+E25+E26+E27+E28</f>
        <v>2167</v>
      </c>
      <c r="F18" s="51">
        <f>F19+F20+F21+F22+F23+F24+F25+F26+F27+F28</f>
        <v>4</v>
      </c>
    </row>
    <row r="19" spans="1:6" ht="15" x14ac:dyDescent="0.2">
      <c r="A19" s="13" t="s">
        <v>56</v>
      </c>
      <c r="B19" s="27" t="s">
        <v>8</v>
      </c>
      <c r="C19" s="49">
        <f>D19</f>
        <v>107.6</v>
      </c>
      <c r="D19" s="50">
        <v>107.6</v>
      </c>
      <c r="E19" s="49">
        <v>16</v>
      </c>
      <c r="F19" s="49">
        <v>0</v>
      </c>
    </row>
    <row r="20" spans="1:6" ht="15" x14ac:dyDescent="0.2">
      <c r="A20" s="13" t="s">
        <v>57</v>
      </c>
      <c r="B20" s="27" t="s">
        <v>19</v>
      </c>
      <c r="C20" s="49">
        <f t="shared" si="0"/>
        <v>120.1</v>
      </c>
      <c r="D20" s="50">
        <v>120.1</v>
      </c>
      <c r="E20" s="49">
        <v>102.2</v>
      </c>
      <c r="F20" s="49">
        <v>0</v>
      </c>
    </row>
    <row r="21" spans="1:6" ht="15" x14ac:dyDescent="0.2">
      <c r="A21" s="13" t="s">
        <v>58</v>
      </c>
      <c r="B21" s="27" t="s">
        <v>9</v>
      </c>
      <c r="C21" s="49">
        <f t="shared" si="0"/>
        <v>2064</v>
      </c>
      <c r="D21" s="52">
        <v>2064</v>
      </c>
      <c r="E21" s="49">
        <v>1840.7</v>
      </c>
      <c r="F21" s="49">
        <v>0</v>
      </c>
    </row>
    <row r="22" spans="1:6" ht="15" x14ac:dyDescent="0.2">
      <c r="A22" s="13" t="s">
        <v>59</v>
      </c>
      <c r="B22" s="28" t="s">
        <v>25</v>
      </c>
      <c r="C22" s="49">
        <f t="shared" si="0"/>
        <v>14</v>
      </c>
      <c r="D22" s="50">
        <v>14</v>
      </c>
      <c r="E22" s="49">
        <v>0</v>
      </c>
      <c r="F22" s="49">
        <v>0</v>
      </c>
    </row>
    <row r="23" spans="1:6" ht="15" x14ac:dyDescent="0.2">
      <c r="A23" s="13" t="s">
        <v>60</v>
      </c>
      <c r="B23" s="28" t="s">
        <v>20</v>
      </c>
      <c r="C23" s="49">
        <f t="shared" si="0"/>
        <v>15.4</v>
      </c>
      <c r="D23" s="50">
        <v>15.4</v>
      </c>
      <c r="E23" s="49">
        <v>0</v>
      </c>
      <c r="F23" s="49">
        <v>0</v>
      </c>
    </row>
    <row r="24" spans="1:6" ht="15" x14ac:dyDescent="0.2">
      <c r="A24" s="13" t="s">
        <v>61</v>
      </c>
      <c r="B24" s="27" t="s">
        <v>10</v>
      </c>
      <c r="C24" s="49">
        <f t="shared" ref="C24:C30" si="1">D24+F24</f>
        <v>70</v>
      </c>
      <c r="D24" s="50">
        <v>70</v>
      </c>
      <c r="E24" s="49">
        <v>0</v>
      </c>
      <c r="F24" s="49">
        <v>0</v>
      </c>
    </row>
    <row r="25" spans="1:6" ht="15" x14ac:dyDescent="0.2">
      <c r="A25" s="13" t="s">
        <v>62</v>
      </c>
      <c r="B25" s="27" t="s">
        <v>13</v>
      </c>
      <c r="C25" s="49">
        <f t="shared" si="1"/>
        <v>162.5</v>
      </c>
      <c r="D25" s="50">
        <v>162.5</v>
      </c>
      <c r="E25" s="49">
        <v>0</v>
      </c>
      <c r="F25" s="53">
        <v>0</v>
      </c>
    </row>
    <row r="26" spans="1:6" ht="15" x14ac:dyDescent="0.2">
      <c r="A26" s="13" t="s">
        <v>63</v>
      </c>
      <c r="B26" s="28" t="s">
        <v>15</v>
      </c>
      <c r="C26" s="49">
        <f t="shared" si="1"/>
        <v>193.1</v>
      </c>
      <c r="D26" s="50">
        <v>193.1</v>
      </c>
      <c r="E26" s="50">
        <v>180.1</v>
      </c>
      <c r="F26" s="50">
        <v>0</v>
      </c>
    </row>
    <row r="27" spans="1:6" ht="15" x14ac:dyDescent="0.2">
      <c r="A27" s="13" t="s">
        <v>64</v>
      </c>
      <c r="B27" s="28" t="s">
        <v>169</v>
      </c>
      <c r="C27" s="49">
        <f t="shared" si="1"/>
        <v>16</v>
      </c>
      <c r="D27" s="50">
        <v>12</v>
      </c>
      <c r="E27" s="50">
        <v>0</v>
      </c>
      <c r="F27" s="50">
        <v>4</v>
      </c>
    </row>
    <row r="28" spans="1:6" ht="30" x14ac:dyDescent="0.2">
      <c r="A28" s="13" t="s">
        <v>168</v>
      </c>
      <c r="B28" s="28" t="s">
        <v>171</v>
      </c>
      <c r="C28" s="49">
        <f t="shared" si="1"/>
        <v>31.8</v>
      </c>
      <c r="D28" s="50">
        <v>31.8</v>
      </c>
      <c r="E28" s="50">
        <v>28</v>
      </c>
      <c r="F28" s="50"/>
    </row>
    <row r="29" spans="1:6" ht="16.5" customHeight="1" x14ac:dyDescent="0.2">
      <c r="A29" s="25" t="s">
        <v>65</v>
      </c>
      <c r="B29" s="29" t="s">
        <v>43</v>
      </c>
      <c r="C29" s="47">
        <f>D29+F29</f>
        <v>3170.5</v>
      </c>
      <c r="D29" s="55">
        <f>D30+D40+D41+D42+D43</f>
        <v>2198.1</v>
      </c>
      <c r="E29" s="55">
        <f>E30+E40+E41+E42+E43</f>
        <v>798.9</v>
      </c>
      <c r="F29" s="55">
        <f>F30+F40+F41+F42+F43</f>
        <v>972.4</v>
      </c>
    </row>
    <row r="30" spans="1:6" ht="15" x14ac:dyDescent="0.2">
      <c r="A30" s="13" t="s">
        <v>66</v>
      </c>
      <c r="B30" s="28" t="s">
        <v>100</v>
      </c>
      <c r="C30" s="50">
        <f t="shared" si="1"/>
        <v>2089.9</v>
      </c>
      <c r="D30" s="52">
        <f>D31+D32+D33+D34+D35+D36+D37+D38+D39</f>
        <v>2049.9</v>
      </c>
      <c r="E30" s="50">
        <f>E31+E32+E33+E34+E35+E36+E37+E38+E39</f>
        <v>798.9</v>
      </c>
      <c r="F30" s="50">
        <f>F31+F32+F33+F34+F35+F36+F37+F38</f>
        <v>40</v>
      </c>
    </row>
    <row r="31" spans="1:6" ht="15" x14ac:dyDescent="0.2">
      <c r="A31" s="13"/>
      <c r="B31" s="30" t="s">
        <v>106</v>
      </c>
      <c r="C31" s="50">
        <f t="shared" ref="C31:C36" si="2">D31+F31</f>
        <v>177.6</v>
      </c>
      <c r="D31" s="50">
        <v>177.6</v>
      </c>
      <c r="E31" s="50">
        <v>119.5</v>
      </c>
      <c r="F31" s="50">
        <v>0</v>
      </c>
    </row>
    <row r="32" spans="1:6" ht="15" x14ac:dyDescent="0.2">
      <c r="A32" s="13"/>
      <c r="B32" s="28" t="s">
        <v>26</v>
      </c>
      <c r="C32" s="50">
        <f t="shared" si="2"/>
        <v>156.69999999999999</v>
      </c>
      <c r="D32" s="50">
        <v>116.7</v>
      </c>
      <c r="E32" s="50">
        <v>83.9</v>
      </c>
      <c r="F32" s="50">
        <v>40</v>
      </c>
    </row>
    <row r="33" spans="1:7" ht="15" x14ac:dyDescent="0.2">
      <c r="A33" s="13"/>
      <c r="B33" s="28" t="s">
        <v>27</v>
      </c>
      <c r="C33" s="50">
        <f t="shared" si="2"/>
        <v>93.6</v>
      </c>
      <c r="D33" s="50">
        <v>93.6</v>
      </c>
      <c r="E33" s="50">
        <v>65.7</v>
      </c>
      <c r="F33" s="50">
        <v>0</v>
      </c>
    </row>
    <row r="34" spans="1:7" ht="15" x14ac:dyDescent="0.2">
      <c r="A34" s="13"/>
      <c r="B34" s="28" t="s">
        <v>28</v>
      </c>
      <c r="C34" s="50">
        <f t="shared" si="2"/>
        <v>153.19999999999999</v>
      </c>
      <c r="D34" s="50">
        <v>153.19999999999999</v>
      </c>
      <c r="E34" s="50">
        <v>98.3</v>
      </c>
      <c r="F34" s="50">
        <v>0</v>
      </c>
    </row>
    <row r="35" spans="1:7" ht="15" x14ac:dyDescent="0.2">
      <c r="A35" s="13"/>
      <c r="B35" s="28" t="s">
        <v>29</v>
      </c>
      <c r="C35" s="50">
        <f t="shared" si="2"/>
        <v>91.3</v>
      </c>
      <c r="D35" s="50">
        <v>91.3</v>
      </c>
      <c r="E35" s="50">
        <v>70.599999999999994</v>
      </c>
      <c r="F35" s="50">
        <v>0</v>
      </c>
    </row>
    <row r="36" spans="1:7" ht="15" x14ac:dyDescent="0.2">
      <c r="A36" s="13"/>
      <c r="B36" s="28" t="s">
        <v>107</v>
      </c>
      <c r="C36" s="50">
        <f t="shared" si="2"/>
        <v>133.30000000000001</v>
      </c>
      <c r="D36" s="50">
        <v>133.30000000000001</v>
      </c>
      <c r="E36" s="50">
        <v>89.8</v>
      </c>
      <c r="F36" s="50">
        <v>0</v>
      </c>
    </row>
    <row r="37" spans="1:7" ht="15" x14ac:dyDescent="0.2">
      <c r="A37" s="13"/>
      <c r="B37" s="28" t="s">
        <v>30</v>
      </c>
      <c r="C37" s="50">
        <f t="shared" ref="C37:C41" si="3">D37+F37</f>
        <v>160.6</v>
      </c>
      <c r="D37" s="50">
        <v>160.6</v>
      </c>
      <c r="E37" s="50">
        <v>129.69999999999999</v>
      </c>
      <c r="F37" s="50">
        <v>0</v>
      </c>
    </row>
    <row r="38" spans="1:7" ht="15" x14ac:dyDescent="0.2">
      <c r="A38" s="13"/>
      <c r="B38" s="28" t="s">
        <v>197</v>
      </c>
      <c r="C38" s="50">
        <f t="shared" si="3"/>
        <v>1042.7</v>
      </c>
      <c r="D38" s="50">
        <v>1042.7</v>
      </c>
      <c r="E38" s="50">
        <v>90.5</v>
      </c>
      <c r="F38" s="50">
        <v>0</v>
      </c>
    </row>
    <row r="39" spans="1:7" ht="15" x14ac:dyDescent="0.2">
      <c r="A39" s="13"/>
      <c r="B39" s="28" t="s">
        <v>101</v>
      </c>
      <c r="C39" s="50">
        <f t="shared" si="3"/>
        <v>80.900000000000006</v>
      </c>
      <c r="D39" s="50">
        <v>80.900000000000006</v>
      </c>
      <c r="E39" s="50">
        <v>50.9</v>
      </c>
      <c r="F39" s="50">
        <v>0</v>
      </c>
    </row>
    <row r="40" spans="1:7" ht="15" x14ac:dyDescent="0.2">
      <c r="A40" s="13" t="s">
        <v>67</v>
      </c>
      <c r="B40" s="28" t="s">
        <v>13</v>
      </c>
      <c r="C40" s="50">
        <f t="shared" si="3"/>
        <v>275.7</v>
      </c>
      <c r="D40" s="56">
        <v>85.7</v>
      </c>
      <c r="E40" s="50">
        <v>0</v>
      </c>
      <c r="F40" s="56">
        <v>190</v>
      </c>
    </row>
    <row r="41" spans="1:7" ht="27.75" customHeight="1" x14ac:dyDescent="0.2">
      <c r="A41" s="64" t="s">
        <v>163</v>
      </c>
      <c r="B41" s="65" t="s">
        <v>170</v>
      </c>
      <c r="C41" s="50">
        <f t="shared" si="3"/>
        <v>48</v>
      </c>
      <c r="D41" s="50">
        <v>33</v>
      </c>
      <c r="E41" s="50">
        <v>0</v>
      </c>
      <c r="F41" s="50">
        <v>15</v>
      </c>
      <c r="G41" s="45"/>
    </row>
    <row r="42" spans="1:7" ht="15" x14ac:dyDescent="0.2">
      <c r="A42" s="66" t="s">
        <v>114</v>
      </c>
      <c r="B42" s="30" t="s">
        <v>104</v>
      </c>
      <c r="C42" s="54">
        <f>D42+F42</f>
        <v>384.9</v>
      </c>
      <c r="D42" s="50">
        <v>1</v>
      </c>
      <c r="E42" s="50">
        <v>0</v>
      </c>
      <c r="F42" s="50">
        <v>383.9</v>
      </c>
      <c r="G42" s="16"/>
    </row>
    <row r="43" spans="1:7" ht="30" x14ac:dyDescent="0.2">
      <c r="A43" s="66" t="s">
        <v>172</v>
      </c>
      <c r="B43" s="28" t="s">
        <v>173</v>
      </c>
      <c r="C43" s="54">
        <f>D43+F43</f>
        <v>372</v>
      </c>
      <c r="D43" s="50">
        <v>28.5</v>
      </c>
      <c r="E43" s="50"/>
      <c r="F43" s="50">
        <v>343.5</v>
      </c>
      <c r="G43" s="16"/>
    </row>
    <row r="44" spans="1:7" ht="14.25" x14ac:dyDescent="0.2">
      <c r="A44" s="25" t="s">
        <v>68</v>
      </c>
      <c r="B44" s="26" t="s">
        <v>44</v>
      </c>
      <c r="C44" s="46">
        <f>D44+F44</f>
        <v>412.2</v>
      </c>
      <c r="D44" s="47">
        <f>D45+D46</f>
        <v>412.2</v>
      </c>
      <c r="E44" s="47">
        <f>E46+E45</f>
        <v>184</v>
      </c>
      <c r="F44" s="47">
        <f>F45+F46</f>
        <v>0</v>
      </c>
    </row>
    <row r="45" spans="1:7" ht="15" x14ac:dyDescent="0.2">
      <c r="A45" s="13" t="s">
        <v>31</v>
      </c>
      <c r="B45" s="28" t="s">
        <v>13</v>
      </c>
      <c r="C45" s="49">
        <f>F45+D45</f>
        <v>37.799999999999997</v>
      </c>
      <c r="D45" s="50">
        <v>37.799999999999997</v>
      </c>
      <c r="E45" s="50">
        <v>27.4</v>
      </c>
      <c r="F45" s="50">
        <v>0</v>
      </c>
    </row>
    <row r="46" spans="1:7" ht="19.5" customHeight="1" x14ac:dyDescent="0.2">
      <c r="A46" s="13" t="s">
        <v>36</v>
      </c>
      <c r="B46" s="27" t="s">
        <v>15</v>
      </c>
      <c r="C46" s="49">
        <f t="shared" ref="C46:C55" si="4">D46+F46</f>
        <v>374.4</v>
      </c>
      <c r="D46" s="50">
        <v>374.4</v>
      </c>
      <c r="E46" s="50">
        <v>156.6</v>
      </c>
      <c r="F46" s="50">
        <v>0</v>
      </c>
    </row>
    <row r="47" spans="1:7" ht="14.25" x14ac:dyDescent="0.2">
      <c r="A47" s="32" t="s">
        <v>69</v>
      </c>
      <c r="B47" s="44" t="s">
        <v>45</v>
      </c>
      <c r="C47" s="57">
        <f t="shared" si="4"/>
        <v>4579.0999999999995</v>
      </c>
      <c r="D47" s="58">
        <f>D48+D49+D50+D51+D52</f>
        <v>1043.2</v>
      </c>
      <c r="E47" s="59">
        <f>E48+E49+E50+E51+E52</f>
        <v>6.5</v>
      </c>
      <c r="F47" s="58">
        <f>F48+F49+F50+F51+F52</f>
        <v>3535.8999999999996</v>
      </c>
    </row>
    <row r="48" spans="1:7" ht="15" x14ac:dyDescent="0.2">
      <c r="A48" s="31" t="s">
        <v>70</v>
      </c>
      <c r="B48" s="65" t="s">
        <v>13</v>
      </c>
      <c r="C48" s="60">
        <f t="shared" si="4"/>
        <v>823.8</v>
      </c>
      <c r="D48" s="56">
        <v>124.4</v>
      </c>
      <c r="E48" s="54">
        <v>0</v>
      </c>
      <c r="F48" s="50">
        <v>699.4</v>
      </c>
    </row>
    <row r="49" spans="1:6" ht="15" customHeight="1" x14ac:dyDescent="0.2">
      <c r="A49" s="31" t="s">
        <v>164</v>
      </c>
      <c r="B49" s="28" t="s">
        <v>102</v>
      </c>
      <c r="C49" s="60">
        <f t="shared" si="4"/>
        <v>1766.7</v>
      </c>
      <c r="D49" s="54"/>
      <c r="E49" s="54"/>
      <c r="F49" s="56">
        <v>1766.7</v>
      </c>
    </row>
    <row r="50" spans="1:6" ht="30" customHeight="1" x14ac:dyDescent="0.2">
      <c r="A50" s="64" t="s">
        <v>37</v>
      </c>
      <c r="B50" s="30" t="s">
        <v>159</v>
      </c>
      <c r="C50" s="54">
        <f t="shared" si="4"/>
        <v>536.79999999999995</v>
      </c>
      <c r="D50" s="50">
        <v>200.2</v>
      </c>
      <c r="E50" s="50"/>
      <c r="F50" s="50">
        <v>336.6</v>
      </c>
    </row>
    <row r="51" spans="1:6" ht="30" customHeight="1" x14ac:dyDescent="0.2">
      <c r="A51" s="64" t="s">
        <v>111</v>
      </c>
      <c r="B51" s="30" t="s">
        <v>104</v>
      </c>
      <c r="C51" s="54">
        <f t="shared" si="4"/>
        <v>1346.3000000000002</v>
      </c>
      <c r="D51" s="50">
        <v>718.6</v>
      </c>
      <c r="E51" s="50">
        <v>6.5</v>
      </c>
      <c r="F51" s="50">
        <v>627.70000000000005</v>
      </c>
    </row>
    <row r="52" spans="1:6" ht="30" x14ac:dyDescent="0.2">
      <c r="A52" s="63" t="s">
        <v>99</v>
      </c>
      <c r="B52" s="28" t="s">
        <v>173</v>
      </c>
      <c r="C52" s="54">
        <f t="shared" si="4"/>
        <v>105.5</v>
      </c>
      <c r="D52" s="50"/>
      <c r="E52" s="50"/>
      <c r="F52" s="50">
        <v>105.5</v>
      </c>
    </row>
    <row r="53" spans="1:6" ht="14.25" x14ac:dyDescent="0.2">
      <c r="A53" s="32" t="s">
        <v>71</v>
      </c>
      <c r="B53" s="33" t="s">
        <v>98</v>
      </c>
      <c r="C53" s="59">
        <f t="shared" si="4"/>
        <v>4932.7000000000007</v>
      </c>
      <c r="D53" s="61">
        <f>D54+D55+D56+D57+D58+D59</f>
        <v>3487.7000000000003</v>
      </c>
      <c r="E53" s="61">
        <f>E54+E55+E56+E57+E58+E59</f>
        <v>0</v>
      </c>
      <c r="F53" s="61">
        <f>F54+F55+F56+F57+F58+F59</f>
        <v>1445</v>
      </c>
    </row>
    <row r="54" spans="1:6" ht="15" x14ac:dyDescent="0.2">
      <c r="A54" s="31" t="s">
        <v>72</v>
      </c>
      <c r="B54" s="65" t="s">
        <v>13</v>
      </c>
      <c r="C54" s="54">
        <f t="shared" si="4"/>
        <v>3184.6</v>
      </c>
      <c r="D54" s="54">
        <v>2644.6</v>
      </c>
      <c r="E54" s="54"/>
      <c r="F54" s="50">
        <v>540</v>
      </c>
    </row>
    <row r="55" spans="1:6" ht="30" customHeight="1" x14ac:dyDescent="0.2">
      <c r="A55" s="31" t="s">
        <v>126</v>
      </c>
      <c r="B55" s="28" t="s">
        <v>105</v>
      </c>
      <c r="C55" s="54">
        <f t="shared" si="4"/>
        <v>46</v>
      </c>
      <c r="D55" s="50"/>
      <c r="E55" s="50"/>
      <c r="F55" s="50">
        <v>46</v>
      </c>
    </row>
    <row r="56" spans="1:6" ht="33" customHeight="1" x14ac:dyDescent="0.2">
      <c r="A56" s="31" t="s">
        <v>127</v>
      </c>
      <c r="B56" s="30" t="s">
        <v>18</v>
      </c>
      <c r="C56" s="54">
        <f t="shared" ref="C56" si="5">D56+F56</f>
        <v>107.8</v>
      </c>
      <c r="D56" s="50">
        <v>97.8</v>
      </c>
      <c r="E56" s="50"/>
      <c r="F56" s="50">
        <v>10</v>
      </c>
    </row>
    <row r="57" spans="1:6" ht="15" x14ac:dyDescent="0.2">
      <c r="A57" s="13" t="s">
        <v>128</v>
      </c>
      <c r="B57" s="30" t="s">
        <v>104</v>
      </c>
      <c r="C57" s="54">
        <f>D57+F57</f>
        <v>68.3</v>
      </c>
      <c r="D57" s="50">
        <v>0</v>
      </c>
      <c r="E57" s="50"/>
      <c r="F57" s="50">
        <v>68.3</v>
      </c>
    </row>
    <row r="58" spans="1:6" ht="30" customHeight="1" x14ac:dyDescent="0.2">
      <c r="A58" s="31" t="s">
        <v>110</v>
      </c>
      <c r="B58" s="28" t="s">
        <v>97</v>
      </c>
      <c r="C58" s="54">
        <f>D58+F58</f>
        <v>1440.9</v>
      </c>
      <c r="D58" s="50">
        <v>660.2</v>
      </c>
      <c r="E58" s="50"/>
      <c r="F58" s="50">
        <v>780.7</v>
      </c>
    </row>
    <row r="59" spans="1:6" ht="30" customHeight="1" x14ac:dyDescent="0.2">
      <c r="A59" s="31" t="s">
        <v>174</v>
      </c>
      <c r="B59" s="28" t="s">
        <v>177</v>
      </c>
      <c r="C59" s="54">
        <f>D59+F59</f>
        <v>85.1</v>
      </c>
      <c r="D59" s="50">
        <v>85.1</v>
      </c>
      <c r="E59" s="50"/>
      <c r="F59" s="50"/>
    </row>
    <row r="60" spans="1:6" ht="15" customHeight="1" x14ac:dyDescent="0.2">
      <c r="A60" s="25" t="s">
        <v>73</v>
      </c>
      <c r="B60" s="29" t="s">
        <v>46</v>
      </c>
      <c r="C60" s="47">
        <f t="shared" ref="C60" si="6">D60+F60</f>
        <v>294</v>
      </c>
      <c r="D60" s="47">
        <f>D61+D63+D64</f>
        <v>199</v>
      </c>
      <c r="E60" s="47">
        <f>E61+E62+E63+E64</f>
        <v>0</v>
      </c>
      <c r="F60" s="47">
        <f>F61+F62+F63+F64</f>
        <v>95</v>
      </c>
    </row>
    <row r="61" spans="1:6" ht="30" x14ac:dyDescent="0.2">
      <c r="A61" s="13" t="s">
        <v>74</v>
      </c>
      <c r="B61" s="30" t="s">
        <v>18</v>
      </c>
      <c r="C61" s="49">
        <f>D61</f>
        <v>23.2</v>
      </c>
      <c r="D61" s="50">
        <v>23.2</v>
      </c>
      <c r="E61" s="47"/>
      <c r="F61" s="47"/>
    </row>
    <row r="62" spans="1:6" ht="30" x14ac:dyDescent="0.2">
      <c r="A62" s="34"/>
      <c r="B62" s="30" t="s">
        <v>22</v>
      </c>
      <c r="C62" s="49">
        <f>D62</f>
        <v>23.2</v>
      </c>
      <c r="D62" s="50">
        <v>23.2</v>
      </c>
      <c r="E62" s="47"/>
      <c r="F62" s="47"/>
    </row>
    <row r="63" spans="1:6" ht="15" x14ac:dyDescent="0.2">
      <c r="A63" s="13" t="s">
        <v>75</v>
      </c>
      <c r="B63" s="65" t="s">
        <v>13</v>
      </c>
      <c r="C63" s="49">
        <f>D63+F63</f>
        <v>244</v>
      </c>
      <c r="D63" s="50">
        <v>149</v>
      </c>
      <c r="E63" s="49"/>
      <c r="F63" s="49">
        <v>95</v>
      </c>
    </row>
    <row r="64" spans="1:6" ht="30" x14ac:dyDescent="0.2">
      <c r="A64" s="13" t="s">
        <v>175</v>
      </c>
      <c r="B64" s="28" t="s">
        <v>178</v>
      </c>
      <c r="C64" s="49">
        <f>D64</f>
        <v>26.8</v>
      </c>
      <c r="D64" s="50">
        <v>26.8</v>
      </c>
      <c r="E64" s="49"/>
      <c r="F64" s="49"/>
    </row>
    <row r="65" spans="1:6" ht="14.25" x14ac:dyDescent="0.2">
      <c r="A65" s="25" t="s">
        <v>76</v>
      </c>
      <c r="B65" s="29" t="s">
        <v>47</v>
      </c>
      <c r="C65" s="47">
        <f>D65+F65</f>
        <v>280.09999999999997</v>
      </c>
      <c r="D65" s="47">
        <f>D66</f>
        <v>274.39999999999998</v>
      </c>
      <c r="E65" s="47">
        <f>E66</f>
        <v>0</v>
      </c>
      <c r="F65" s="47">
        <f>F66</f>
        <v>5.7</v>
      </c>
    </row>
    <row r="66" spans="1:6" ht="15" x14ac:dyDescent="0.2">
      <c r="A66" s="13" t="s">
        <v>77</v>
      </c>
      <c r="B66" s="28" t="s">
        <v>13</v>
      </c>
      <c r="C66" s="50">
        <f>D66+F66</f>
        <v>280.09999999999997</v>
      </c>
      <c r="D66" s="50">
        <v>274.39999999999998</v>
      </c>
      <c r="E66" s="50">
        <v>0</v>
      </c>
      <c r="F66" s="50">
        <v>5.7</v>
      </c>
    </row>
    <row r="67" spans="1:6" ht="20.25" customHeight="1" x14ac:dyDescent="0.2">
      <c r="A67" s="35" t="s">
        <v>78</v>
      </c>
      <c r="B67" s="26" t="s">
        <v>48</v>
      </c>
      <c r="C67" s="47">
        <f>D67+F67</f>
        <v>2787.6</v>
      </c>
      <c r="D67" s="51">
        <f>D68+D69+D70+D71+D72</f>
        <v>2738.7999999999997</v>
      </c>
      <c r="E67" s="47">
        <f>E68+E69+E70+E71+E72</f>
        <v>1721.6000000000001</v>
      </c>
      <c r="F67" s="47">
        <f>F68+F69+F70+F71</f>
        <v>48.8</v>
      </c>
    </row>
    <row r="68" spans="1:6" ht="15" x14ac:dyDescent="0.2">
      <c r="A68" s="13" t="s">
        <v>79</v>
      </c>
      <c r="B68" s="28" t="s">
        <v>13</v>
      </c>
      <c r="C68" s="50">
        <f>D68+F68</f>
        <v>461.2</v>
      </c>
      <c r="D68" s="50">
        <v>412.4</v>
      </c>
      <c r="E68" s="50">
        <v>0</v>
      </c>
      <c r="F68" s="50">
        <v>48.8</v>
      </c>
    </row>
    <row r="69" spans="1:6" ht="30" customHeight="1" x14ac:dyDescent="0.2">
      <c r="A69" s="15" t="s">
        <v>80</v>
      </c>
      <c r="B69" s="28" t="s">
        <v>201</v>
      </c>
      <c r="C69" s="50">
        <f>D69+F69</f>
        <v>1780.6</v>
      </c>
      <c r="D69" s="52">
        <v>1780.6</v>
      </c>
      <c r="E69" s="49">
        <v>1710.7</v>
      </c>
      <c r="F69" s="49">
        <v>0</v>
      </c>
    </row>
    <row r="70" spans="1:6" ht="20.100000000000001" customHeight="1" x14ac:dyDescent="0.2">
      <c r="A70" s="15" t="s">
        <v>115</v>
      </c>
      <c r="B70" s="28" t="s">
        <v>132</v>
      </c>
      <c r="C70" s="50">
        <f>D70</f>
        <v>277.60000000000002</v>
      </c>
      <c r="D70" s="52">
        <v>277.60000000000002</v>
      </c>
      <c r="E70" s="69">
        <v>0</v>
      </c>
      <c r="F70" s="49">
        <v>0</v>
      </c>
    </row>
    <row r="71" spans="1:6" ht="30" customHeight="1" x14ac:dyDescent="0.2">
      <c r="A71" s="64" t="s">
        <v>165</v>
      </c>
      <c r="B71" s="30" t="s">
        <v>187</v>
      </c>
      <c r="C71" s="56">
        <f t="shared" ref="C71" si="7">D71+F71</f>
        <v>234</v>
      </c>
      <c r="D71" s="56">
        <v>234</v>
      </c>
      <c r="E71" s="56">
        <v>6.9</v>
      </c>
      <c r="F71" s="50">
        <v>0</v>
      </c>
    </row>
    <row r="72" spans="1:6" ht="60" customHeight="1" x14ac:dyDescent="0.2">
      <c r="A72" s="64" t="s">
        <v>202</v>
      </c>
      <c r="B72" s="28" t="s">
        <v>204</v>
      </c>
      <c r="C72" s="56">
        <v>34.200000000000003</v>
      </c>
      <c r="D72" s="56">
        <v>34.200000000000003</v>
      </c>
      <c r="E72" s="56">
        <v>4</v>
      </c>
      <c r="F72" s="50"/>
    </row>
    <row r="73" spans="1:6" ht="20.100000000000001" customHeight="1" x14ac:dyDescent="0.2">
      <c r="A73" s="25" t="s">
        <v>81</v>
      </c>
      <c r="B73" s="26" t="s">
        <v>49</v>
      </c>
      <c r="C73" s="46">
        <f>D73+F73</f>
        <v>2564.1</v>
      </c>
      <c r="D73" s="51">
        <f>D74+D75+D76</f>
        <v>2564.1</v>
      </c>
      <c r="E73" s="47">
        <f>E74+E75+E76</f>
        <v>186.39999999999998</v>
      </c>
      <c r="F73" s="47">
        <f>F74+F75+F76</f>
        <v>0</v>
      </c>
    </row>
    <row r="74" spans="1:6" ht="15" x14ac:dyDescent="0.2">
      <c r="A74" s="13" t="s">
        <v>82</v>
      </c>
      <c r="B74" s="27" t="s">
        <v>13</v>
      </c>
      <c r="C74" s="49">
        <f>D74+F74</f>
        <v>1237.3</v>
      </c>
      <c r="D74" s="52">
        <v>1237.3</v>
      </c>
      <c r="E74" s="49">
        <v>140.6</v>
      </c>
      <c r="F74" s="49">
        <v>0</v>
      </c>
    </row>
    <row r="75" spans="1:6" ht="15" x14ac:dyDescent="0.2">
      <c r="A75" s="13" t="s">
        <v>83</v>
      </c>
      <c r="B75" s="27" t="s">
        <v>15</v>
      </c>
      <c r="C75" s="49">
        <f>D75</f>
        <v>1306.8</v>
      </c>
      <c r="D75" s="52">
        <v>1306.8</v>
      </c>
      <c r="E75" s="49">
        <v>45.8</v>
      </c>
      <c r="F75" s="49"/>
    </row>
    <row r="76" spans="1:6" ht="15" x14ac:dyDescent="0.2">
      <c r="A76" s="13" t="s">
        <v>176</v>
      </c>
      <c r="B76" s="28" t="s">
        <v>132</v>
      </c>
      <c r="C76" s="49">
        <f>D76</f>
        <v>20</v>
      </c>
      <c r="D76" s="52">
        <v>20</v>
      </c>
      <c r="E76" s="49"/>
      <c r="F76" s="49"/>
    </row>
    <row r="77" spans="1:6" ht="14.25" x14ac:dyDescent="0.2">
      <c r="A77" s="35" t="s">
        <v>84</v>
      </c>
      <c r="B77" s="36" t="s">
        <v>11</v>
      </c>
      <c r="C77" s="47">
        <f t="shared" ref="C77:C82" si="8">D77+F77</f>
        <v>242</v>
      </c>
      <c r="D77" s="47">
        <f>D78</f>
        <v>198.6</v>
      </c>
      <c r="E77" s="47">
        <f>E78</f>
        <v>0</v>
      </c>
      <c r="F77" s="47">
        <f>F78</f>
        <v>43.4</v>
      </c>
    </row>
    <row r="78" spans="1:6" ht="15" x14ac:dyDescent="0.2">
      <c r="A78" s="15" t="s">
        <v>85</v>
      </c>
      <c r="B78" s="27" t="s">
        <v>13</v>
      </c>
      <c r="C78" s="50">
        <f>D78+F78</f>
        <v>242</v>
      </c>
      <c r="D78" s="50">
        <v>198.6</v>
      </c>
      <c r="E78" s="49">
        <v>0</v>
      </c>
      <c r="F78" s="49">
        <v>43.4</v>
      </c>
    </row>
    <row r="79" spans="1:6" ht="14.25" x14ac:dyDescent="0.2">
      <c r="A79" s="35" t="s">
        <v>86</v>
      </c>
      <c r="B79" s="26" t="s">
        <v>12</v>
      </c>
      <c r="C79" s="47">
        <f t="shared" si="8"/>
        <v>123.5</v>
      </c>
      <c r="D79" s="47">
        <f>D80</f>
        <v>90</v>
      </c>
      <c r="E79" s="47">
        <f>E80</f>
        <v>0</v>
      </c>
      <c r="F79" s="47">
        <f>F80</f>
        <v>33.5</v>
      </c>
    </row>
    <row r="80" spans="1:6" ht="15" x14ac:dyDescent="0.2">
      <c r="A80" s="15" t="s">
        <v>87</v>
      </c>
      <c r="B80" s="27" t="s">
        <v>13</v>
      </c>
      <c r="C80" s="50">
        <f t="shared" si="8"/>
        <v>123.5</v>
      </c>
      <c r="D80" s="50">
        <v>90</v>
      </c>
      <c r="E80" s="49">
        <v>0</v>
      </c>
      <c r="F80" s="49">
        <v>33.5</v>
      </c>
    </row>
    <row r="81" spans="1:6" ht="25.5" x14ac:dyDescent="0.2">
      <c r="A81" s="35" t="s">
        <v>88</v>
      </c>
      <c r="B81" s="36" t="s">
        <v>23</v>
      </c>
      <c r="C81" s="47">
        <f t="shared" si="8"/>
        <v>138.30000000000001</v>
      </c>
      <c r="D81" s="47">
        <f>D82+D83+D84</f>
        <v>62.5</v>
      </c>
      <c r="E81" s="47">
        <f>E82+E83+E84</f>
        <v>0.7</v>
      </c>
      <c r="F81" s="47">
        <f>F82+F83+F84</f>
        <v>75.8</v>
      </c>
    </row>
    <row r="82" spans="1:6" ht="24.95" customHeight="1" x14ac:dyDescent="0.2">
      <c r="A82" s="15" t="s">
        <v>89</v>
      </c>
      <c r="B82" s="27" t="s">
        <v>13</v>
      </c>
      <c r="C82" s="50">
        <f t="shared" si="8"/>
        <v>101.8</v>
      </c>
      <c r="D82" s="50">
        <v>27</v>
      </c>
      <c r="E82" s="49">
        <v>0</v>
      </c>
      <c r="F82" s="49">
        <v>74.8</v>
      </c>
    </row>
    <row r="83" spans="1:6" ht="15" x14ac:dyDescent="0.2">
      <c r="A83" s="15" t="s">
        <v>90</v>
      </c>
      <c r="B83" s="27" t="s">
        <v>14</v>
      </c>
      <c r="C83" s="50">
        <f>D83+F83</f>
        <v>35.5</v>
      </c>
      <c r="D83" s="50">
        <v>35.5</v>
      </c>
      <c r="E83" s="49">
        <v>0.7</v>
      </c>
      <c r="F83" s="49">
        <v>0</v>
      </c>
    </row>
    <row r="84" spans="1:6" ht="30" x14ac:dyDescent="0.2">
      <c r="A84" s="15" t="s">
        <v>40</v>
      </c>
      <c r="B84" s="28" t="s">
        <v>179</v>
      </c>
      <c r="C84" s="50">
        <f>D84+F84</f>
        <v>1</v>
      </c>
      <c r="D84" s="50">
        <v>0</v>
      </c>
      <c r="E84" s="49">
        <v>0</v>
      </c>
      <c r="F84" s="49">
        <v>1</v>
      </c>
    </row>
    <row r="85" spans="1:6" ht="42.75" x14ac:dyDescent="0.2">
      <c r="A85" s="37" t="s">
        <v>32</v>
      </c>
      <c r="B85" s="38" t="s">
        <v>50</v>
      </c>
      <c r="C85" s="55">
        <f>D85+F85</f>
        <v>1411.5</v>
      </c>
      <c r="D85" s="51">
        <f>D86+D91</f>
        <v>294.8</v>
      </c>
      <c r="E85" s="51">
        <f>E86+E91</f>
        <v>0</v>
      </c>
      <c r="F85" s="51">
        <f>F86+F91</f>
        <v>1116.7</v>
      </c>
    </row>
    <row r="86" spans="1:6" ht="14.25" x14ac:dyDescent="0.2">
      <c r="A86" s="25" t="s">
        <v>91</v>
      </c>
      <c r="B86" s="26" t="s">
        <v>42</v>
      </c>
      <c r="C86" s="58">
        <f t="shared" ref="C86:C107" si="9">D86+F86</f>
        <v>1191.7</v>
      </c>
      <c r="D86" s="47">
        <f>D87+D88</f>
        <v>75</v>
      </c>
      <c r="E86" s="47">
        <f>E87</f>
        <v>0</v>
      </c>
      <c r="F86" s="58">
        <f>F87+F88+F89+F90</f>
        <v>1116.7</v>
      </c>
    </row>
    <row r="87" spans="1:6" ht="30" x14ac:dyDescent="0.2">
      <c r="A87" s="13" t="s">
        <v>92</v>
      </c>
      <c r="B87" s="28" t="s">
        <v>122</v>
      </c>
      <c r="C87" s="56">
        <v>75</v>
      </c>
      <c r="D87" s="50">
        <v>75</v>
      </c>
      <c r="E87" s="50"/>
      <c r="F87" s="56">
        <v>0</v>
      </c>
    </row>
    <row r="88" spans="1:6" ht="30" x14ac:dyDescent="0.2">
      <c r="A88" s="13" t="s">
        <v>180</v>
      </c>
      <c r="B88" s="28" t="s">
        <v>183</v>
      </c>
      <c r="C88" s="56">
        <f>D88+F88</f>
        <v>5.3</v>
      </c>
      <c r="D88" s="50">
        <v>0</v>
      </c>
      <c r="E88" s="50"/>
      <c r="F88" s="56">
        <v>5.3</v>
      </c>
    </row>
    <row r="89" spans="1:6" ht="30" x14ac:dyDescent="0.2">
      <c r="A89" s="13" t="s">
        <v>180</v>
      </c>
      <c r="B89" s="28" t="s">
        <v>184</v>
      </c>
      <c r="C89" s="56">
        <f>D89+F89</f>
        <v>750.7</v>
      </c>
      <c r="D89" s="50"/>
      <c r="E89" s="50"/>
      <c r="F89" s="56">
        <v>750.7</v>
      </c>
    </row>
    <row r="90" spans="1:6" ht="20.100000000000001" customHeight="1" x14ac:dyDescent="0.2">
      <c r="A90" s="13" t="s">
        <v>181</v>
      </c>
      <c r="B90" s="28" t="s">
        <v>182</v>
      </c>
      <c r="C90" s="56">
        <f>D90+F90</f>
        <v>360.7</v>
      </c>
      <c r="D90" s="50"/>
      <c r="E90" s="50"/>
      <c r="F90" s="56">
        <v>360.7</v>
      </c>
    </row>
    <row r="91" spans="1:6" ht="15" x14ac:dyDescent="0.2">
      <c r="A91" s="25" t="s">
        <v>93</v>
      </c>
      <c r="B91" s="39" t="s">
        <v>48</v>
      </c>
      <c r="C91" s="50">
        <f t="shared" si="9"/>
        <v>219.8</v>
      </c>
      <c r="D91" s="47">
        <f>D92</f>
        <v>219.8</v>
      </c>
      <c r="E91" s="47">
        <f>E92</f>
        <v>0</v>
      </c>
      <c r="F91" s="47">
        <f>F92</f>
        <v>0</v>
      </c>
    </row>
    <row r="92" spans="1:6" ht="30" x14ac:dyDescent="0.2">
      <c r="A92" s="13" t="s">
        <v>116</v>
      </c>
      <c r="B92" s="28" t="s">
        <v>130</v>
      </c>
      <c r="C92" s="50">
        <f t="shared" si="9"/>
        <v>219.8</v>
      </c>
      <c r="D92" s="50">
        <v>219.8</v>
      </c>
      <c r="E92" s="50"/>
      <c r="F92" s="50"/>
    </row>
    <row r="93" spans="1:6" ht="30" customHeight="1" x14ac:dyDescent="0.2">
      <c r="A93" s="14" t="s">
        <v>33</v>
      </c>
      <c r="B93" s="38" t="s">
        <v>112</v>
      </c>
      <c r="C93" s="47">
        <f>C94</f>
        <v>484.1</v>
      </c>
      <c r="D93" s="47">
        <f>D94</f>
        <v>484.1</v>
      </c>
      <c r="E93" s="47">
        <f>E94</f>
        <v>439.6</v>
      </c>
      <c r="F93" s="47">
        <f>F94</f>
        <v>0</v>
      </c>
    </row>
    <row r="94" spans="1:6" ht="31.5" customHeight="1" x14ac:dyDescent="0.2">
      <c r="A94" s="14" t="s">
        <v>94</v>
      </c>
      <c r="B94" s="38" t="s">
        <v>43</v>
      </c>
      <c r="C94" s="47">
        <f>C95+C96</f>
        <v>484.1</v>
      </c>
      <c r="D94" s="47">
        <f>D95+D96</f>
        <v>484.1</v>
      </c>
      <c r="E94" s="47">
        <f>E95+E96</f>
        <v>439.6</v>
      </c>
      <c r="F94" s="47">
        <f>F95+F96</f>
        <v>0</v>
      </c>
    </row>
    <row r="95" spans="1:6" ht="15" x14ac:dyDescent="0.2">
      <c r="A95" s="15" t="s">
        <v>95</v>
      </c>
      <c r="B95" s="28" t="s">
        <v>15</v>
      </c>
      <c r="C95" s="50">
        <f>D95+F95</f>
        <v>456.3</v>
      </c>
      <c r="D95" s="50">
        <v>456.3</v>
      </c>
      <c r="E95" s="50">
        <v>427</v>
      </c>
      <c r="F95" s="50">
        <v>0</v>
      </c>
    </row>
    <row r="96" spans="1:6" ht="15" x14ac:dyDescent="0.2">
      <c r="A96" s="15" t="s">
        <v>108</v>
      </c>
      <c r="B96" s="28" t="s">
        <v>109</v>
      </c>
      <c r="C96" s="50">
        <f>D96+F96</f>
        <v>27.8</v>
      </c>
      <c r="D96" s="50">
        <v>27.8</v>
      </c>
      <c r="E96" s="50">
        <v>12.6</v>
      </c>
      <c r="F96" s="50">
        <v>0</v>
      </c>
    </row>
    <row r="97" spans="1:7" ht="30" customHeight="1" x14ac:dyDescent="0.2">
      <c r="A97" s="14" t="s">
        <v>35</v>
      </c>
      <c r="B97" s="38" t="s">
        <v>113</v>
      </c>
      <c r="C97" s="47">
        <f>C98</f>
        <v>471.20000000000005</v>
      </c>
      <c r="D97" s="47">
        <f>D98</f>
        <v>471.20000000000005</v>
      </c>
      <c r="E97" s="47">
        <f>E98</f>
        <v>360.3</v>
      </c>
      <c r="F97" s="47">
        <f>F98</f>
        <v>0</v>
      </c>
    </row>
    <row r="98" spans="1:7" ht="14.25" x14ac:dyDescent="0.2">
      <c r="A98" s="14" t="s">
        <v>96</v>
      </c>
      <c r="B98" s="38" t="s">
        <v>46</v>
      </c>
      <c r="C98" s="47">
        <f>C99+C100</f>
        <v>471.20000000000005</v>
      </c>
      <c r="D98" s="47">
        <f>D99+D100</f>
        <v>471.20000000000005</v>
      </c>
      <c r="E98" s="47">
        <f>E99+E100</f>
        <v>360.3</v>
      </c>
      <c r="F98" s="47">
        <f>F99+F100</f>
        <v>0</v>
      </c>
    </row>
    <row r="99" spans="1:7" ht="30" x14ac:dyDescent="0.2">
      <c r="A99" s="15" t="s">
        <v>117</v>
      </c>
      <c r="B99" s="28" t="s">
        <v>51</v>
      </c>
      <c r="C99" s="50">
        <f>D99+F99</f>
        <v>68.900000000000006</v>
      </c>
      <c r="D99" s="50">
        <v>68.900000000000006</v>
      </c>
      <c r="E99" s="50">
        <v>67.5</v>
      </c>
      <c r="F99" s="50">
        <v>0</v>
      </c>
    </row>
    <row r="100" spans="1:7" ht="15" x14ac:dyDescent="0.2">
      <c r="A100" s="15" t="s">
        <v>118</v>
      </c>
      <c r="B100" s="28" t="s">
        <v>15</v>
      </c>
      <c r="C100" s="50">
        <f>D100+F100</f>
        <v>402.3</v>
      </c>
      <c r="D100" s="50">
        <v>402.3</v>
      </c>
      <c r="E100" s="50">
        <v>292.8</v>
      </c>
      <c r="F100" s="50">
        <v>0</v>
      </c>
    </row>
    <row r="101" spans="1:7" ht="28.5" x14ac:dyDescent="0.2">
      <c r="A101" s="43" t="s">
        <v>133</v>
      </c>
      <c r="B101" s="38" t="s">
        <v>125</v>
      </c>
      <c r="C101" s="47">
        <f t="shared" si="9"/>
        <v>2718.2000000000003</v>
      </c>
      <c r="D101" s="47">
        <f>D102+D103+D104+D105</f>
        <v>2579.8000000000002</v>
      </c>
      <c r="E101" s="47">
        <f>E102+E103+E104+E105</f>
        <v>2123.7999999999997</v>
      </c>
      <c r="F101" s="47">
        <f>F102+F103+F104+F105</f>
        <v>138.4</v>
      </c>
    </row>
    <row r="102" spans="1:7" ht="15" x14ac:dyDescent="0.2">
      <c r="A102" s="13" t="s">
        <v>135</v>
      </c>
      <c r="B102" s="27" t="s">
        <v>13</v>
      </c>
      <c r="C102" s="50">
        <f t="shared" ref="C102" si="10">D102+F102</f>
        <v>2461.4</v>
      </c>
      <c r="D102" s="50">
        <v>2388.8000000000002</v>
      </c>
      <c r="E102" s="50">
        <v>2006.1</v>
      </c>
      <c r="F102" s="50">
        <v>72.599999999999994</v>
      </c>
    </row>
    <row r="103" spans="1:7" ht="15" x14ac:dyDescent="0.2">
      <c r="A103" s="13" t="s">
        <v>134</v>
      </c>
      <c r="B103" s="27" t="s">
        <v>186</v>
      </c>
      <c r="C103" s="50">
        <f>D103+F103</f>
        <v>74.7</v>
      </c>
      <c r="D103" s="50">
        <v>31</v>
      </c>
      <c r="E103" s="50">
        <v>30.5</v>
      </c>
      <c r="F103" s="50">
        <v>43.7</v>
      </c>
    </row>
    <row r="104" spans="1:7" ht="15" x14ac:dyDescent="0.2">
      <c r="A104" s="13" t="s">
        <v>185</v>
      </c>
      <c r="B104" s="28" t="s">
        <v>193</v>
      </c>
      <c r="C104" s="50">
        <f>F104+D104</f>
        <v>157.1</v>
      </c>
      <c r="D104" s="50">
        <v>135</v>
      </c>
      <c r="E104" s="50">
        <v>87.2</v>
      </c>
      <c r="F104" s="50">
        <v>22.1</v>
      </c>
    </row>
    <row r="105" spans="1:7" ht="30" x14ac:dyDescent="0.2">
      <c r="A105" s="13" t="s">
        <v>192</v>
      </c>
      <c r="B105" s="28" t="s">
        <v>190</v>
      </c>
      <c r="C105" s="50">
        <f>F105+D105</f>
        <v>25</v>
      </c>
      <c r="D105" s="50">
        <v>25</v>
      </c>
      <c r="E105" s="50">
        <v>0</v>
      </c>
      <c r="F105" s="50">
        <v>0</v>
      </c>
    </row>
    <row r="106" spans="1:7" ht="42.75" x14ac:dyDescent="0.2">
      <c r="A106" s="25" t="s">
        <v>136</v>
      </c>
      <c r="B106" s="38" t="s">
        <v>124</v>
      </c>
      <c r="C106" s="47">
        <f t="shared" si="9"/>
        <v>2108.1</v>
      </c>
      <c r="D106" s="47">
        <f>D107+D108+D109+D110+D111</f>
        <v>2010.6</v>
      </c>
      <c r="E106" s="47">
        <f>E107+E108+E109+E110+E111</f>
        <v>1721</v>
      </c>
      <c r="F106" s="47">
        <f>F107+F108+F109+F110</f>
        <v>97.5</v>
      </c>
    </row>
    <row r="107" spans="1:7" ht="20.100000000000001" customHeight="1" x14ac:dyDescent="0.2">
      <c r="A107" s="13" t="s">
        <v>137</v>
      </c>
      <c r="B107" s="27" t="s">
        <v>13</v>
      </c>
      <c r="C107" s="50">
        <f t="shared" si="9"/>
        <v>1717.5</v>
      </c>
      <c r="D107" s="50">
        <v>1635.5</v>
      </c>
      <c r="E107" s="50">
        <v>1451.8</v>
      </c>
      <c r="F107" s="50">
        <v>82</v>
      </c>
    </row>
    <row r="108" spans="1:7" ht="15" x14ac:dyDescent="0.25">
      <c r="A108" s="13" t="s">
        <v>138</v>
      </c>
      <c r="B108" s="27" t="s">
        <v>15</v>
      </c>
      <c r="C108" s="50">
        <f>D108+F108</f>
        <v>213.6</v>
      </c>
      <c r="D108" s="50">
        <v>213.6</v>
      </c>
      <c r="E108" s="50">
        <v>206.3</v>
      </c>
      <c r="F108" s="50">
        <v>0</v>
      </c>
      <c r="G108" s="17"/>
    </row>
    <row r="109" spans="1:7" ht="15" x14ac:dyDescent="0.25">
      <c r="A109" s="13" t="s">
        <v>139</v>
      </c>
      <c r="B109" s="28" t="s">
        <v>123</v>
      </c>
      <c r="C109" s="50">
        <f>F109+D109</f>
        <v>154.19999999999999</v>
      </c>
      <c r="D109" s="50">
        <v>138.69999999999999</v>
      </c>
      <c r="E109" s="50">
        <v>56.5</v>
      </c>
      <c r="F109" s="50">
        <v>15.5</v>
      </c>
      <c r="G109" s="17"/>
    </row>
    <row r="110" spans="1:7" ht="30" x14ac:dyDescent="0.25">
      <c r="A110" s="13" t="s">
        <v>191</v>
      </c>
      <c r="B110" s="28" t="s">
        <v>190</v>
      </c>
      <c r="C110" s="50">
        <f>F110+D110</f>
        <v>16.3</v>
      </c>
      <c r="D110" s="50">
        <v>16.3</v>
      </c>
      <c r="E110" s="50">
        <v>0</v>
      </c>
      <c r="F110" s="50">
        <v>0</v>
      </c>
      <c r="G110" s="17"/>
    </row>
    <row r="111" spans="1:7" ht="15" x14ac:dyDescent="0.25">
      <c r="A111" s="13" t="s">
        <v>199</v>
      </c>
      <c r="B111" s="28" t="s">
        <v>200</v>
      </c>
      <c r="C111" s="50">
        <v>6.5</v>
      </c>
      <c r="D111" s="50">
        <v>6.5</v>
      </c>
      <c r="E111" s="50">
        <v>6.4</v>
      </c>
      <c r="F111" s="50"/>
      <c r="G111" s="17"/>
    </row>
    <row r="112" spans="1:7" ht="28.5" x14ac:dyDescent="0.2">
      <c r="A112" s="37" t="s">
        <v>140</v>
      </c>
      <c r="B112" s="38" t="s">
        <v>160</v>
      </c>
      <c r="C112" s="51">
        <f>D112+F112</f>
        <v>16938.8</v>
      </c>
      <c r="D112" s="51">
        <f>D113+D114+D115+D116+D117+D118</f>
        <v>16889.5</v>
      </c>
      <c r="E112" s="51">
        <f>E113+E114+E116+E117+E118</f>
        <v>14429.1</v>
      </c>
      <c r="F112" s="47">
        <f>F113+F114+F115+F116+F117+F118</f>
        <v>49.3</v>
      </c>
    </row>
    <row r="113" spans="1:7" ht="30" customHeight="1" x14ac:dyDescent="0.2">
      <c r="A113" s="13" t="s">
        <v>141</v>
      </c>
      <c r="B113" s="27" t="s">
        <v>13</v>
      </c>
      <c r="C113" s="50">
        <f t="shared" ref="C113:C119" si="11">D113+F113</f>
        <v>6714.3</v>
      </c>
      <c r="D113" s="52">
        <v>6684.3</v>
      </c>
      <c r="E113" s="50">
        <v>5377.4</v>
      </c>
      <c r="F113" s="50">
        <v>30</v>
      </c>
    </row>
    <row r="114" spans="1:7" ht="15" x14ac:dyDescent="0.2">
      <c r="A114" s="13" t="s">
        <v>142</v>
      </c>
      <c r="B114" s="27" t="s">
        <v>131</v>
      </c>
      <c r="C114" s="50">
        <f t="shared" si="11"/>
        <v>9358.2999999999993</v>
      </c>
      <c r="D114" s="52">
        <v>9358.2999999999993</v>
      </c>
      <c r="E114" s="50">
        <v>9033.2000000000007</v>
      </c>
      <c r="F114" s="50">
        <v>0</v>
      </c>
    </row>
    <row r="115" spans="1:7" ht="60" x14ac:dyDescent="0.2">
      <c r="A115" s="13" t="s">
        <v>143</v>
      </c>
      <c r="B115" s="28" t="s">
        <v>121</v>
      </c>
      <c r="C115" s="50">
        <f t="shared" si="11"/>
        <v>35.5</v>
      </c>
      <c r="D115" s="50">
        <v>35.5</v>
      </c>
      <c r="E115" s="50">
        <v>0</v>
      </c>
      <c r="F115" s="50">
        <v>0</v>
      </c>
      <c r="G115" s="11"/>
    </row>
    <row r="116" spans="1:7" ht="45" customHeight="1" x14ac:dyDescent="0.2">
      <c r="A116" s="13" t="s">
        <v>145</v>
      </c>
      <c r="B116" s="28" t="s">
        <v>203</v>
      </c>
      <c r="C116" s="50">
        <f>D116+F116</f>
        <v>114.5</v>
      </c>
      <c r="D116" s="50">
        <v>114.5</v>
      </c>
      <c r="E116" s="50">
        <v>13.5</v>
      </c>
      <c r="F116" s="50">
        <v>0</v>
      </c>
      <c r="G116" s="11"/>
    </row>
    <row r="117" spans="1:7" ht="15" x14ac:dyDescent="0.2">
      <c r="A117" s="13" t="s">
        <v>144</v>
      </c>
      <c r="B117" s="27" t="s">
        <v>123</v>
      </c>
      <c r="C117" s="50">
        <f t="shared" si="11"/>
        <v>687.69999999999993</v>
      </c>
      <c r="D117" s="50">
        <v>668.4</v>
      </c>
      <c r="E117" s="49">
        <v>5</v>
      </c>
      <c r="F117" s="49">
        <v>19.3</v>
      </c>
    </row>
    <row r="118" spans="1:7" ht="30" x14ac:dyDescent="0.2">
      <c r="A118" s="13" t="s">
        <v>188</v>
      </c>
      <c r="B118" s="28" t="s">
        <v>189</v>
      </c>
      <c r="C118" s="50">
        <f>D118+F118</f>
        <v>28.5</v>
      </c>
      <c r="D118" s="50">
        <v>28.5</v>
      </c>
      <c r="E118" s="49"/>
      <c r="F118" s="49"/>
    </row>
    <row r="119" spans="1:7" ht="15" x14ac:dyDescent="0.2">
      <c r="A119" s="34" t="s">
        <v>198</v>
      </c>
      <c r="B119" s="23" t="s">
        <v>3</v>
      </c>
      <c r="C119" s="55">
        <f t="shared" si="11"/>
        <v>46542.299999999996</v>
      </c>
      <c r="D119" s="55">
        <f>D15+D17+D85+D93+D97+D101+D106+D112</f>
        <v>38880.899999999994</v>
      </c>
      <c r="E119" s="55">
        <f>E15+E17+E85+E93+E97+E101+E106+E112</f>
        <v>24225.4</v>
      </c>
      <c r="F119" s="55">
        <f>F15+F17+F85+F93+F97+F101+F106+F112</f>
        <v>7661.3999999999987</v>
      </c>
    </row>
    <row r="120" spans="1:7" ht="15" x14ac:dyDescent="0.2">
      <c r="A120" s="13"/>
      <c r="B120" s="40" t="s">
        <v>17</v>
      </c>
      <c r="C120" s="47"/>
      <c r="D120" s="47"/>
      <c r="E120" s="47"/>
      <c r="F120" s="47"/>
    </row>
    <row r="121" spans="1:7" ht="15" x14ac:dyDescent="0.2">
      <c r="A121" s="41" t="s">
        <v>146</v>
      </c>
      <c r="B121" s="27" t="s">
        <v>13</v>
      </c>
      <c r="C121" s="52">
        <f>D121+F121</f>
        <v>23567.999999999996</v>
      </c>
      <c r="D121" s="62">
        <f>D15+D19+D20+D21+D22+D23+D24+D25+D30+D40+D45+D48+D54+D63+D66+D68+D74+D78+D80+D82+D87+D88+D89+D96+D99+D102+D107+D113</f>
        <v>20856.799999999996</v>
      </c>
      <c r="E121" s="62">
        <f>E15+E19+E20+E21+E22+E23+E24+E25+E30+E40+E45+E48+E54+E63+E66+E68+E74+E78+E80+E82+E87+E88+E89+E96+E99+E102+E107+E113</f>
        <v>11927.7</v>
      </c>
      <c r="F121" s="62">
        <f>F15+F19+F20+F21+F22+F23+F24+F25+F30+F40+F45+F48+F54+F63+F66+F68+F74+F78+F80+F82+F87+F88+F89+F96+F99+F102+F107+F113</f>
        <v>2711.2000000000003</v>
      </c>
    </row>
    <row r="122" spans="1:7" ht="15" x14ac:dyDescent="0.2">
      <c r="A122" s="41" t="s">
        <v>147</v>
      </c>
      <c r="B122" s="27" t="s">
        <v>34</v>
      </c>
      <c r="C122" s="50">
        <f>D122+F122</f>
        <v>1063</v>
      </c>
      <c r="D122" s="50">
        <f>D27+D41+D104+D109+D117</f>
        <v>987.09999999999991</v>
      </c>
      <c r="E122" s="50">
        <f>E27+E41+E104+E109+E117</f>
        <v>148.69999999999999</v>
      </c>
      <c r="F122" s="50">
        <f>F27+F41+F104+F109+F117</f>
        <v>75.900000000000006</v>
      </c>
      <c r="G122" s="16"/>
    </row>
    <row r="123" spans="1:7" ht="30" x14ac:dyDescent="0.2">
      <c r="A123" s="67" t="s">
        <v>161</v>
      </c>
      <c r="B123" s="30" t="s">
        <v>18</v>
      </c>
      <c r="C123" s="50">
        <f>D123+F123</f>
        <v>131</v>
      </c>
      <c r="D123" s="50">
        <f>D56+D61</f>
        <v>121</v>
      </c>
      <c r="E123" s="50">
        <f>E56+E61</f>
        <v>0</v>
      </c>
      <c r="F123" s="50">
        <f>F56+F61</f>
        <v>10</v>
      </c>
      <c r="G123" s="16"/>
    </row>
    <row r="124" spans="1:7" ht="15" x14ac:dyDescent="0.2">
      <c r="A124" s="31" t="s">
        <v>148</v>
      </c>
      <c r="B124" s="28" t="s">
        <v>129</v>
      </c>
      <c r="C124" s="54">
        <f t="shared" ref="C124" si="12">D124+F124</f>
        <v>46</v>
      </c>
      <c r="D124" s="50"/>
      <c r="E124" s="50"/>
      <c r="F124" s="50">
        <f>F55</f>
        <v>46</v>
      </c>
      <c r="G124" s="16"/>
    </row>
    <row r="125" spans="1:7" ht="14.25" x14ac:dyDescent="0.2">
      <c r="A125" s="31"/>
      <c r="B125" s="38" t="s">
        <v>194</v>
      </c>
      <c r="C125" s="59">
        <f t="shared" ref="C125:C131" si="13">D125+F125</f>
        <v>24807.999999999993</v>
      </c>
      <c r="D125" s="47">
        <f>D121+D122+D123+D124</f>
        <v>21964.899999999994</v>
      </c>
      <c r="E125" s="47">
        <f>E121+E122+E123+E124</f>
        <v>12076.400000000001</v>
      </c>
      <c r="F125" s="47">
        <f>F121+F122+F123+F124</f>
        <v>2843.1000000000004</v>
      </c>
      <c r="G125" s="16"/>
    </row>
    <row r="126" spans="1:7" ht="30" customHeight="1" x14ac:dyDescent="0.2">
      <c r="A126" s="72" t="s">
        <v>149</v>
      </c>
      <c r="B126" s="28" t="s">
        <v>195</v>
      </c>
      <c r="C126" s="49">
        <f t="shared" si="13"/>
        <v>2982</v>
      </c>
      <c r="D126" s="49">
        <f>D26+D46+D75+D83+D95+D100+D108</f>
        <v>2982</v>
      </c>
      <c r="E126" s="49">
        <f>E26+E46+E75+E83+E95+E100+E108</f>
        <v>1309.3</v>
      </c>
      <c r="F126" s="49">
        <f>F26+F46+F75+F83+F95+F100+F108</f>
        <v>0</v>
      </c>
    </row>
    <row r="127" spans="1:7" ht="15" x14ac:dyDescent="0.2">
      <c r="A127" s="67" t="s">
        <v>150</v>
      </c>
      <c r="B127" s="27" t="s">
        <v>131</v>
      </c>
      <c r="C127" s="50">
        <f t="shared" si="13"/>
        <v>11358.699999999999</v>
      </c>
      <c r="D127" s="52">
        <f>D114+D92+D69</f>
        <v>11358.699999999999</v>
      </c>
      <c r="E127" s="50">
        <f>E114+E92+E69</f>
        <v>10743.900000000001</v>
      </c>
      <c r="F127" s="50">
        <f>F114+F92+F69</f>
        <v>0</v>
      </c>
    </row>
    <row r="128" spans="1:7" ht="45" x14ac:dyDescent="0.2">
      <c r="A128" s="67" t="s">
        <v>151</v>
      </c>
      <c r="B128" s="28" t="s">
        <v>38</v>
      </c>
      <c r="C128" s="50">
        <f t="shared" si="13"/>
        <v>35.5</v>
      </c>
      <c r="D128" s="50">
        <f>D115</f>
        <v>35.5</v>
      </c>
      <c r="E128" s="50"/>
      <c r="F128" s="50"/>
    </row>
    <row r="129" spans="1:10" ht="30" x14ac:dyDescent="0.2">
      <c r="A129" s="68" t="s">
        <v>152</v>
      </c>
      <c r="B129" s="28" t="s">
        <v>157</v>
      </c>
      <c r="C129" s="50">
        <f t="shared" si="13"/>
        <v>1000.7</v>
      </c>
      <c r="D129" s="52">
        <f>D50+D71+D72+D103+D111+D116</f>
        <v>620.4</v>
      </c>
      <c r="E129" s="52">
        <f>E50+E71+E72+E103+E111+E116</f>
        <v>61.3</v>
      </c>
      <c r="F129" s="52">
        <f>F50+F71+F103+F116</f>
        <v>380.3</v>
      </c>
    </row>
    <row r="130" spans="1:10" ht="30" x14ac:dyDescent="0.2">
      <c r="A130" s="67" t="s">
        <v>153</v>
      </c>
      <c r="B130" s="28" t="s">
        <v>97</v>
      </c>
      <c r="C130" s="50">
        <f t="shared" si="13"/>
        <v>1440.9</v>
      </c>
      <c r="D130" s="50">
        <f>D58</f>
        <v>660.2</v>
      </c>
      <c r="E130" s="50"/>
      <c r="F130" s="50">
        <f>F58</f>
        <v>780.7</v>
      </c>
    </row>
    <row r="131" spans="1:10" ht="15" x14ac:dyDescent="0.2">
      <c r="A131" s="64" t="s">
        <v>162</v>
      </c>
      <c r="B131" s="30" t="s">
        <v>104</v>
      </c>
      <c r="C131" s="54">
        <f t="shared" si="13"/>
        <v>2097.1000000000004</v>
      </c>
      <c r="D131" s="50">
        <f>D42+D51+D57+D70+D76</f>
        <v>1017.2</v>
      </c>
      <c r="E131" s="50">
        <f>E42+E51+E57+E70+E76</f>
        <v>6.5</v>
      </c>
      <c r="F131" s="50">
        <f>F42+F51+F57+F70+F76</f>
        <v>1079.9000000000001</v>
      </c>
    </row>
    <row r="132" spans="1:10" ht="15" x14ac:dyDescent="0.2">
      <c r="A132" s="64" t="s">
        <v>154</v>
      </c>
      <c r="B132" s="28" t="s">
        <v>102</v>
      </c>
      <c r="C132" s="50">
        <f>F132</f>
        <v>1766.7</v>
      </c>
      <c r="D132" s="50"/>
      <c r="E132" s="50"/>
      <c r="F132" s="52">
        <f>F49</f>
        <v>1766.7</v>
      </c>
    </row>
    <row r="133" spans="1:10" ht="30" x14ac:dyDescent="0.2">
      <c r="A133" s="67" t="s">
        <v>155</v>
      </c>
      <c r="B133" s="28" t="s">
        <v>103</v>
      </c>
      <c r="C133" s="50">
        <f>D133+F133</f>
        <v>1052.7</v>
      </c>
      <c r="D133" s="50">
        <f>D28+D43+D52+D59+D64+D84+D90+D105+D110+D118</f>
        <v>242</v>
      </c>
      <c r="E133" s="50">
        <f>E28+E43+E52+E59+E64+E84+E90+E105+E110+E118</f>
        <v>28</v>
      </c>
      <c r="F133" s="50">
        <f>F28+F43+F52+F59+F64+F84+F90+F105+F110+F118</f>
        <v>810.7</v>
      </c>
      <c r="G133" s="11"/>
      <c r="H133" s="11"/>
      <c r="I133" s="11"/>
    </row>
    <row r="134" spans="1:10" ht="14.25" x14ac:dyDescent="0.2">
      <c r="A134" s="23" t="s">
        <v>156</v>
      </c>
      <c r="B134" s="73" t="s">
        <v>196</v>
      </c>
      <c r="C134" s="58">
        <f>D134+F134</f>
        <v>46542.299999999988</v>
      </c>
      <c r="D134" s="55">
        <f>D121+D122+D123+D124+D126+D127+D128+D129+D130+D131+D132+D133</f>
        <v>38880.899999999987</v>
      </c>
      <c r="E134" s="55">
        <f>E121+E122+E123+E124+E126+E127+E128+E129+E130+E131+E132+E133</f>
        <v>24225.4</v>
      </c>
      <c r="F134" s="55">
        <f>F121+F122+F123+F124+F126+F127+F128+F129+F130+F131+F132+F133</f>
        <v>7661.4</v>
      </c>
    </row>
    <row r="135" spans="1:10" x14ac:dyDescent="0.2">
      <c r="B135" s="2"/>
      <c r="C135" s="3"/>
      <c r="D135" s="3"/>
      <c r="E135" s="3"/>
      <c r="F135" s="3"/>
    </row>
    <row r="136" spans="1:10" x14ac:dyDescent="0.2">
      <c r="B136" s="2"/>
      <c r="C136" s="3" t="s">
        <v>119</v>
      </c>
      <c r="D136" s="3"/>
      <c r="E136" s="3"/>
      <c r="F136" s="3"/>
    </row>
    <row r="137" spans="1:10" x14ac:dyDescent="0.2">
      <c r="B137" s="2"/>
      <c r="C137" s="3"/>
      <c r="D137" s="3"/>
      <c r="E137" s="3"/>
      <c r="F137" s="3"/>
    </row>
    <row r="138" spans="1:10" x14ac:dyDescent="0.2">
      <c r="B138" s="2"/>
      <c r="C138" s="3"/>
      <c r="D138" s="3"/>
      <c r="E138" s="3"/>
      <c r="F138" s="3"/>
    </row>
    <row r="139" spans="1:10" x14ac:dyDescent="0.2">
      <c r="B139" s="2"/>
      <c r="C139" s="3"/>
      <c r="D139" s="3"/>
      <c r="E139" s="3"/>
      <c r="F139" s="3"/>
    </row>
    <row r="140" spans="1:10" x14ac:dyDescent="0.2">
      <c r="B140" s="2"/>
      <c r="C140" s="3"/>
      <c r="D140" s="3"/>
      <c r="E140" s="3"/>
      <c r="F140" s="3"/>
    </row>
    <row r="141" spans="1:10" x14ac:dyDescent="0.2">
      <c r="B141" s="2"/>
      <c r="C141" s="3"/>
      <c r="D141" s="3"/>
      <c r="E141" s="3"/>
      <c r="F141" s="3"/>
      <c r="J141" s="12"/>
    </row>
    <row r="142" spans="1:10" x14ac:dyDescent="0.2">
      <c r="B142" s="2"/>
      <c r="C142" s="3"/>
      <c r="D142" s="3"/>
      <c r="E142" s="3"/>
      <c r="F142" s="3"/>
    </row>
    <row r="143" spans="1:10" x14ac:dyDescent="0.2">
      <c r="B143" s="2"/>
      <c r="C143" s="3"/>
      <c r="D143" s="3"/>
      <c r="E143" s="3"/>
      <c r="F143" s="3"/>
    </row>
    <row r="144" spans="1:10" x14ac:dyDescent="0.2">
      <c r="B144" s="2"/>
      <c r="C144" s="3"/>
      <c r="D144" s="3"/>
      <c r="E144" s="3"/>
      <c r="F144" s="3"/>
    </row>
    <row r="145" spans="2:6" x14ac:dyDescent="0.2">
      <c r="B145" s="2"/>
      <c r="C145" s="3"/>
      <c r="D145" s="3"/>
      <c r="E145" s="3"/>
      <c r="F145" s="3"/>
    </row>
    <row r="146" spans="2:6" x14ac:dyDescent="0.2">
      <c r="B146" s="2"/>
      <c r="C146" s="3"/>
      <c r="D146" s="3"/>
      <c r="E146" s="3"/>
      <c r="F146" s="3"/>
    </row>
    <row r="147" spans="2:6" x14ac:dyDescent="0.2">
      <c r="B147" s="2"/>
      <c r="C147" s="3"/>
      <c r="D147" s="3"/>
      <c r="E147" s="3"/>
      <c r="F147" s="3"/>
    </row>
    <row r="148" spans="2:6" x14ac:dyDescent="0.2">
      <c r="B148" s="2"/>
      <c r="C148" s="3"/>
      <c r="D148" s="3"/>
      <c r="E148" s="3"/>
      <c r="F148" s="3"/>
    </row>
    <row r="150" spans="2:6" x14ac:dyDescent="0.2">
      <c r="C150" s="1"/>
      <c r="D150" s="1"/>
      <c r="E150" s="1"/>
      <c r="F150" s="1"/>
    </row>
  </sheetData>
  <mergeCells count="9">
    <mergeCell ref="B7:E7"/>
    <mergeCell ref="B8:D8"/>
    <mergeCell ref="B11:B13"/>
    <mergeCell ref="A11:A13"/>
    <mergeCell ref="D11:F11"/>
    <mergeCell ref="D12:E12"/>
    <mergeCell ref="F12:F13"/>
    <mergeCell ref="C11:C13"/>
    <mergeCell ref="E10:F10"/>
  </mergeCells>
  <phoneticPr fontId="2" type="noConversion"/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  <ignoredErrors>
    <ignoredError sqref="C75" formula="1"/>
    <ignoredError sqref="G63:I63 B42 J65:IV65" twoDigitTextYear="1"/>
    <ignoredError sqref="C121" evalError="1"/>
    <ignoredError sqref="C74 C92 C48 C15 C32 C39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 3 priedas, bendra</vt:lpstr>
      <vt:lpstr>Lapas1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user</cp:lastModifiedBy>
  <cp:lastPrinted>2021-02-17T06:37:30Z</cp:lastPrinted>
  <dcterms:created xsi:type="dcterms:W3CDTF">2009-01-12T06:33:21Z</dcterms:created>
  <dcterms:modified xsi:type="dcterms:W3CDTF">2021-02-19T09:31:49Z</dcterms:modified>
</cp:coreProperties>
</file>