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780" windowWidth="29040" windowHeight="15540"/>
  </bookViews>
  <sheets>
    <sheet name="1 priedas" sheetId="18" r:id="rId1"/>
    <sheet name="3 priedas" sheetId="20" r:id="rId2"/>
    <sheet name="5 priedas" sheetId="16" r:id="rId3"/>
    <sheet name="6 priedas" sheetId="17" r:id="rId4"/>
    <sheet name="7 priedas" sheetId="21" r:id="rId5"/>
    <sheet name="Lapas1" sheetId="2" r:id="rId6"/>
  </sheets>
  <calcPr calcId="145621"/>
</workbook>
</file>

<file path=xl/calcChain.xml><?xml version="1.0" encoding="utf-8"?>
<calcChain xmlns="http://schemas.openxmlformats.org/spreadsheetml/2006/main">
  <c r="D33" i="20" l="1"/>
  <c r="E53" i="20" l="1"/>
  <c r="F53" i="20"/>
  <c r="D53" i="20"/>
  <c r="E44" i="20"/>
  <c r="F44" i="20"/>
  <c r="D44" i="20"/>
  <c r="E47" i="20"/>
  <c r="F47" i="20"/>
  <c r="D47" i="20"/>
  <c r="E48" i="20"/>
  <c r="C48" i="20"/>
  <c r="C18" i="18" l="1"/>
  <c r="E51" i="20"/>
  <c r="F51" i="20"/>
  <c r="D51" i="20"/>
  <c r="E56" i="20"/>
  <c r="F56" i="20"/>
  <c r="D56" i="20"/>
  <c r="E55" i="20"/>
  <c r="F55" i="20"/>
  <c r="D55" i="20"/>
  <c r="E22" i="20"/>
  <c r="F22" i="20"/>
  <c r="D22" i="20"/>
  <c r="C25" i="20"/>
  <c r="C26" i="20"/>
  <c r="C14" i="18"/>
  <c r="C56" i="20" l="1"/>
  <c r="C55" i="20"/>
  <c r="E30" i="20"/>
  <c r="F30" i="20"/>
  <c r="D30" i="20"/>
  <c r="C32" i="20"/>
  <c r="E18" i="20" l="1"/>
  <c r="E17" i="20" s="1"/>
  <c r="F18" i="20"/>
  <c r="F17" i="20" s="1"/>
  <c r="D18" i="20"/>
  <c r="D17" i="20" s="1"/>
  <c r="C17" i="20" l="1"/>
  <c r="C18" i="20"/>
  <c r="C19" i="20"/>
  <c r="E52" i="17"/>
  <c r="F52" i="17"/>
  <c r="D52" i="17"/>
  <c r="E17" i="17"/>
  <c r="F17" i="17"/>
  <c r="D17" i="17"/>
  <c r="C18" i="17"/>
  <c r="C23" i="20" l="1"/>
  <c r="C24" i="20"/>
  <c r="C22" i="20" l="1"/>
  <c r="E33" i="20"/>
  <c r="F33" i="20"/>
  <c r="D27" i="20"/>
  <c r="E15" i="21"/>
  <c r="F15" i="21"/>
  <c r="D15" i="21"/>
  <c r="E42" i="20" l="1"/>
  <c r="F42" i="20"/>
  <c r="D42" i="20"/>
  <c r="C43" i="20"/>
  <c r="E38" i="20"/>
  <c r="F38" i="20"/>
  <c r="D38" i="20"/>
  <c r="C39" i="20"/>
  <c r="C42" i="20" l="1"/>
  <c r="C38" i="20"/>
  <c r="C34" i="20" l="1"/>
  <c r="E54" i="20" l="1"/>
  <c r="F54" i="20"/>
  <c r="D54" i="20"/>
  <c r="E52" i="20"/>
  <c r="F52" i="20"/>
  <c r="D52" i="20"/>
  <c r="E27" i="20"/>
  <c r="F27" i="20"/>
  <c r="E15" i="20"/>
  <c r="F15" i="20"/>
  <c r="D15" i="20"/>
  <c r="D49" i="17"/>
  <c r="E49" i="17"/>
  <c r="F49" i="17"/>
  <c r="C50" i="17"/>
  <c r="D53" i="17"/>
  <c r="E53" i="17"/>
  <c r="F53" i="17"/>
  <c r="C49" i="17" l="1"/>
  <c r="C54" i="20"/>
  <c r="E54" i="17"/>
  <c r="F54" i="17"/>
  <c r="D54" i="17"/>
  <c r="D13" i="17"/>
  <c r="E46" i="17"/>
  <c r="F46" i="17"/>
  <c r="D46" i="17"/>
  <c r="E44" i="17"/>
  <c r="F44" i="17"/>
  <c r="D44" i="17"/>
  <c r="E42" i="17"/>
  <c r="F42" i="17"/>
  <c r="D42" i="17"/>
  <c r="E40" i="17"/>
  <c r="F40" i="17"/>
  <c r="D40" i="17"/>
  <c r="E38" i="17"/>
  <c r="F38" i="17"/>
  <c r="D38" i="17"/>
  <c r="E36" i="17"/>
  <c r="F36" i="17"/>
  <c r="D36" i="17"/>
  <c r="E34" i="17"/>
  <c r="F34" i="17"/>
  <c r="D34" i="17"/>
  <c r="E32" i="17"/>
  <c r="F32" i="17"/>
  <c r="D32" i="17"/>
  <c r="E30" i="17"/>
  <c r="F30" i="17"/>
  <c r="D30" i="17"/>
  <c r="F28" i="17"/>
  <c r="E28" i="17"/>
  <c r="D28" i="17"/>
  <c r="E26" i="17"/>
  <c r="F26" i="17"/>
  <c r="D26" i="17"/>
  <c r="E24" i="17"/>
  <c r="F24" i="17"/>
  <c r="D24" i="17"/>
  <c r="E22" i="17"/>
  <c r="F22" i="17"/>
  <c r="D22" i="17"/>
  <c r="E20" i="17"/>
  <c r="F20" i="17"/>
  <c r="D20" i="17"/>
  <c r="E15" i="17"/>
  <c r="F15" i="17"/>
  <c r="D15" i="17"/>
  <c r="E13" i="17"/>
  <c r="F13" i="17"/>
  <c r="E37" i="16"/>
  <c r="F37" i="16"/>
  <c r="C32" i="16"/>
  <c r="C33" i="16"/>
  <c r="C34" i="16"/>
  <c r="C24" i="16"/>
  <c r="C23" i="16"/>
  <c r="C22" i="16"/>
  <c r="C20" i="16"/>
  <c r="C18" i="16"/>
  <c r="C21" i="16"/>
  <c r="F51" i="17" l="1"/>
  <c r="E51" i="17"/>
  <c r="D51" i="17"/>
  <c r="C36" i="17"/>
  <c r="C37" i="17"/>
  <c r="C32" i="17"/>
  <c r="C33" i="17"/>
  <c r="C30" i="17"/>
  <c r="C31" i="17"/>
  <c r="C28" i="17"/>
  <c r="C29" i="17"/>
  <c r="C24" i="17"/>
  <c r="C25" i="17"/>
  <c r="C31" i="20" l="1"/>
  <c r="C42" i="17"/>
  <c r="C43" i="17"/>
  <c r="C44" i="17"/>
  <c r="C45" i="17"/>
  <c r="C46" i="17"/>
  <c r="C47" i="17"/>
  <c r="C48" i="17"/>
  <c r="C30" i="20" l="1"/>
  <c r="E20" i="20"/>
  <c r="E14" i="20" s="1"/>
  <c r="F20" i="20"/>
  <c r="F14" i="20" s="1"/>
  <c r="D20" i="20"/>
  <c r="D14" i="20" s="1"/>
  <c r="C21" i="20"/>
  <c r="C29" i="20"/>
  <c r="C20" i="20" l="1"/>
  <c r="C36" i="20" l="1"/>
  <c r="C35" i="20"/>
  <c r="D37" i="16" l="1"/>
  <c r="C17" i="16"/>
  <c r="C14" i="16"/>
  <c r="C13" i="16"/>
  <c r="C26" i="16"/>
  <c r="C27" i="16"/>
  <c r="C28" i="16"/>
  <c r="C29" i="16"/>
  <c r="C35" i="16"/>
  <c r="C36" i="16" l="1"/>
  <c r="C41" i="17" l="1"/>
  <c r="C27" i="17"/>
  <c r="C23" i="17"/>
  <c r="C19" i="17"/>
  <c r="C14" i="17"/>
  <c r="C16" i="17"/>
  <c r="C13" i="17" l="1"/>
  <c r="C15" i="17"/>
  <c r="C22" i="17"/>
  <c r="C40" i="17"/>
  <c r="C54" i="17"/>
  <c r="C35" i="17" l="1"/>
  <c r="C34" i="17" l="1"/>
  <c r="E13" i="21" l="1"/>
  <c r="F13" i="21"/>
  <c r="D13" i="21"/>
  <c r="C14" i="21"/>
  <c r="C13" i="21" l="1"/>
  <c r="C16" i="20" l="1"/>
  <c r="C30" i="16" l="1"/>
  <c r="C31" i="16"/>
  <c r="C16" i="16" l="1"/>
  <c r="C28" i="20" l="1"/>
  <c r="C21" i="17" l="1"/>
  <c r="C38" i="17"/>
  <c r="C39" i="17" l="1"/>
  <c r="C53" i="17"/>
  <c r="C26" i="17"/>
  <c r="C17" i="17"/>
  <c r="C20" i="17"/>
  <c r="E40" i="20" l="1"/>
  <c r="F40" i="20"/>
  <c r="D40" i="20"/>
  <c r="C41" i="20"/>
  <c r="D37" i="20" l="1"/>
  <c r="D49" i="20" s="1"/>
  <c r="F37" i="20"/>
  <c r="F49" i="20" s="1"/>
  <c r="E37" i="20"/>
  <c r="E49" i="20" s="1"/>
  <c r="C40" i="20"/>
  <c r="C15" i="21"/>
  <c r="C37" i="20" l="1"/>
  <c r="C15" i="20" l="1"/>
  <c r="C47" i="20" l="1"/>
  <c r="C25" i="16" l="1"/>
  <c r="C19" i="16"/>
  <c r="C33" i="20" l="1"/>
  <c r="C16" i="21" l="1"/>
  <c r="C51" i="20" l="1"/>
  <c r="C45" i="20"/>
  <c r="C52" i="20" l="1"/>
  <c r="C27" i="20"/>
  <c r="C44" i="20"/>
  <c r="C53" i="20"/>
  <c r="C49" i="20" l="1"/>
  <c r="C14" i="20"/>
  <c r="C51" i="17" l="1"/>
  <c r="C52" i="17" l="1"/>
  <c r="C15" i="16" l="1"/>
  <c r="C37" i="16" s="1"/>
</calcChain>
</file>

<file path=xl/sharedStrings.xml><?xml version="1.0" encoding="utf-8"?>
<sst xmlns="http://schemas.openxmlformats.org/spreadsheetml/2006/main" count="238" uniqueCount="162">
  <si>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</si>
  <si>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</si>
  <si>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</si>
  <si>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</si>
  <si>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</si>
  <si>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</si>
  <si>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</si>
  <si>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</si>
  <si>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</si>
  <si>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</si>
  <si>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</si>
  <si>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iš jų darbo užmokesčiui</t>
  </si>
  <si>
    <t>3 priedas</t>
  </si>
  <si>
    <t>9.1.</t>
  </si>
  <si>
    <t>Eil. Nr.</t>
  </si>
  <si>
    <t>Pajamų pavadinimas</t>
  </si>
  <si>
    <t>Iš viso: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</si>
  <si>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</si>
  <si>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</si>
  <si>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finansavimo šaltinių pakeitimai (padidinta +, sumažinta -)</t>
  </si>
  <si>
    <t>(tūkst. Eur)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</si>
  <si>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</si>
  <si>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</si>
  <si>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</si>
  <si>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</si>
  <si>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2.5.</t>
  </si>
  <si>
    <t>Vietinio ūkio ir turto valdymo programa (Nr. 05)</t>
  </si>
  <si>
    <t xml:space="preserve">2020 metų Kretingos  rajono  savivaldybės  biudžeto  pajamų ir  kitų </t>
  </si>
  <si>
    <t>2020 metų Kretingos rajono savivaldybės biudžeto asignavimų</t>
  </si>
  <si>
    <t>2.</t>
  </si>
  <si>
    <t xml:space="preserve">2020 metų specialios tikslinės dotacijos ugdymo reikmėms  lėšų paskirstymas </t>
  </si>
  <si>
    <t>Asignavimų valdytojai–įstaigų vadovai</t>
  </si>
  <si>
    <t>iš jų: darbo užmokesčiui</t>
  </si>
  <si>
    <t>Iš viso speciali tikslinė dotacija:</t>
  </si>
  <si>
    <t>5 priedas</t>
  </si>
  <si>
    <t>savarankiškoms funkcijoms vykdyti</t>
  </si>
  <si>
    <t>Iš viso, iš jų:</t>
  </si>
  <si>
    <t xml:space="preserve">savarankiškoms funkcijoms vykdyti  </t>
  </si>
  <si>
    <t>6 priedas</t>
  </si>
  <si>
    <t>15.</t>
  </si>
  <si>
    <t>8.</t>
  </si>
  <si>
    <t>8.1.</t>
  </si>
  <si>
    <t>8.2.</t>
  </si>
  <si>
    <t>Speciali tikslinė dotacija ugdymo reikmėms finansuoti</t>
  </si>
  <si>
    <t xml:space="preserve">2020 metų Kretingos rajono savivaldybės biudžeto lėšos kultūros ir </t>
  </si>
  <si>
    <t>7 priedas</t>
  </si>
  <si>
    <t>Valstybės biudžeto dotacijos nuosavų lėšų daliai ir kitos valstybės biudžeto lėšos</t>
  </si>
  <si>
    <t>9.6.</t>
  </si>
  <si>
    <t>9.5.</t>
  </si>
  <si>
    <t>Švietimo programa (Nr. 08) - asignavimų valdytojai (švietimo įstaigų vadovai)</t>
  </si>
  <si>
    <t xml:space="preserve">2020 metų Kretingos rajono savivaldybės biudžeto ir Valstybės biudžeto lėšos </t>
  </si>
  <si>
    <t>2.8.</t>
  </si>
  <si>
    <t>Švietimo programa (Nr. 08)</t>
  </si>
  <si>
    <t>Valstybės biudžeto dotacijos nuosavų lėšų daliai ir kitos valstybės biudžeto lėšos, iš jų:</t>
  </si>
  <si>
    <t>2.4.</t>
  </si>
  <si>
    <t>Strateginio planavimo ir investicijų programa (Nr. 04)</t>
  </si>
  <si>
    <t>2.1.</t>
  </si>
  <si>
    <t>Bendroji programa (Nr. 01)</t>
  </si>
  <si>
    <t>2.4.1.</t>
  </si>
  <si>
    <t>Salantų gimnazija</t>
  </si>
  <si>
    <t>Simono Daukanto progimnazija</t>
  </si>
  <si>
    <t>Kretingos rajono švietimo centras</t>
  </si>
  <si>
    <t>Vydmantų gimnazija</t>
  </si>
  <si>
    <t>Lopšelis–darželis „Eglutė“</t>
  </si>
  <si>
    <t>15.13</t>
  </si>
  <si>
    <t>Valstybės biudžeto lėšos patirtoms materialinių išteklių teikimo, siekiant šalinti COVID-19 ligos (koronaviruso infekcijos) padarinius ir valdyti jos plitimą esant valstybės lygio ekstremaliai situacijai, išlaidoms kompensuoti</t>
  </si>
  <si>
    <t>2.5.1.</t>
  </si>
  <si>
    <t>2.1.11.</t>
  </si>
  <si>
    <t>8.7</t>
  </si>
  <si>
    <t>3.</t>
  </si>
  <si>
    <t xml:space="preserve">Ekonomikos ir biudžeto skyrius (asignavimų valdytojas - savivaldybės administracijos direktorius) </t>
  </si>
  <si>
    <t>3.2.</t>
  </si>
  <si>
    <t>3.2.1.</t>
  </si>
  <si>
    <t>Speciali tikslinė dotacija ugdymo reikmėms finansuoti finansuoti</t>
  </si>
  <si>
    <t>Jokūbavo Aleksandro Stulginskio mokykla–daugiafunkcis centras</t>
  </si>
  <si>
    <t>12.</t>
  </si>
  <si>
    <t>Lopšelis–darželis ,,Pasaka“</t>
  </si>
  <si>
    <t>Mokykla–darželis ,,Žibutė“</t>
  </si>
  <si>
    <t>Jurgio Pabrėžos universitetinė gimnazija</t>
  </si>
  <si>
    <t>Darbėnų gimnazija</t>
  </si>
  <si>
    <t>Marijono Daujoto progimnazija</t>
  </si>
  <si>
    <t>Marijos Tiškevičiūtės mokykla</t>
  </si>
  <si>
    <t>Viešoji įstaiga Pranciškonų gimnazija (asignavimų valdytojas – Kretingos rajono savivaldybės administracijos direktorius)</t>
  </si>
  <si>
    <t>Ekonomikos ir biudžeto skyrius (asignavimų valdytojas–Kretingos rajono savivaldybės administracijos direktorius)</t>
  </si>
  <si>
    <t>Mokykla–darželis „Žibutė“</t>
  </si>
  <si>
    <t>Lopšelis–darželis „Ąžuoliukas“</t>
  </si>
  <si>
    <t>Lopšelis–darželis „Žilvitis“</t>
  </si>
  <si>
    <t>Viešoji įstaiga Pranciškonų gimnazija (asignavimų valdytojas–Kretingos rajono savivaldybės administracijos direktorius)</t>
  </si>
  <si>
    <t>2.8.2</t>
  </si>
  <si>
    <t>Speciali tikslinė dotacija ugdymo reikmėms finansuoti (Viešoji įstaiga Pranciškonų gimnazija)</t>
  </si>
  <si>
    <t>2.8.6.</t>
  </si>
  <si>
    <t xml:space="preserve">                                     švietimo įstaigoms (padidinta +, sumažinta -)</t>
  </si>
  <si>
    <t xml:space="preserve">                           švietimo įstaigoms finansuoti  (padidinta +, sumažinta -)</t>
  </si>
  <si>
    <t>socialinių paslaugų įstaigoms finansuoti  (padidinta +, sumažinta -)</t>
  </si>
  <si>
    <t>5.</t>
  </si>
  <si>
    <t xml:space="preserve">2020 m.  spalio     d. sprendimo Nr. T2- </t>
  </si>
  <si>
    <t>15.14</t>
  </si>
  <si>
    <t>Valstybės biudžeto lėšos (valstybės vardu pasiskolintos lėšos) specialiai tikslinei dotacijai ugdymo reikmėms finansuoti (skaitmeninio ugdymo plėtrai)</t>
  </si>
  <si>
    <t>14.</t>
  </si>
  <si>
    <t xml:space="preserve">Valstybės biudžeto lėšos neformaliojo vaikų švietimo įstaigoms (mokytojų darbo apmokėjimui) </t>
  </si>
  <si>
    <t>STD vietinės reikšmės keliams ir gatvėms remontuoti</t>
  </si>
  <si>
    <t>2.5.5.</t>
  </si>
  <si>
    <t>2.3.</t>
  </si>
  <si>
    <t>Žemės ūkio programa (Nr. 03)</t>
  </si>
  <si>
    <t>2.3.1.</t>
  </si>
  <si>
    <t>Kretingos meno mokykla</t>
  </si>
  <si>
    <t>Salantų meno mokykla</t>
  </si>
  <si>
    <t>Kretingos sporto mokykla</t>
  </si>
  <si>
    <t>2.7.</t>
  </si>
  <si>
    <t>Kultūros programa (Nr. 07)</t>
  </si>
  <si>
    <t>2.7.1.</t>
  </si>
  <si>
    <t>valstybės biudžeto lėšos skaitmeninio ugdymo plėtrai</t>
  </si>
  <si>
    <t>Kartenos mokykla–daugiafunkcis centras</t>
  </si>
  <si>
    <t>Baublių mokykla–daugiafunkcis centras</t>
  </si>
  <si>
    <t>Grūšlaukės mokykla–daugiafunkcis centras</t>
  </si>
  <si>
    <t>Kūlupėnų Motiejaus Valančiaus pagrindinė mokykla</t>
  </si>
  <si>
    <t>Kurmaičių pradinė mokykla</t>
  </si>
  <si>
    <t>Grūšlaukės pagrindinė mokykla–daugiafunkcis centras</t>
  </si>
  <si>
    <t>Kartenos  mokykla–daugiafunkcis centras</t>
  </si>
  <si>
    <t xml:space="preserve">Baublių mokykla–daugiafunkcis centras </t>
  </si>
  <si>
    <t>Jokūbavo Aleksandro Stulginskio pagrindinė mokykla–daugiafunkcis centras</t>
  </si>
  <si>
    <t xml:space="preserve">Kretingos sporto mokykla </t>
  </si>
  <si>
    <t>Valstybės biudžeto lėšos skaitmeninio ugdymo plėtrai  (Viešoji įstaiga Pranciškonų gimnazija)</t>
  </si>
  <si>
    <t>9.9.</t>
  </si>
  <si>
    <t>Vietinės rinkliavos, iš jų:</t>
  </si>
  <si>
    <t>5.1.</t>
  </si>
  <si>
    <t>už komunalinių atliekų tvarkymą</t>
  </si>
  <si>
    <t>2.8.1.</t>
  </si>
  <si>
    <t>3.1.</t>
  </si>
  <si>
    <t>3.1.1.</t>
  </si>
  <si>
    <t>Savivaldybės savarankiškoms funkcijoms finansuoti (palūkanoms mokėti)</t>
  </si>
  <si>
    <t>7.</t>
  </si>
  <si>
    <t>Socialinės paramos programa (Nr. 09)- asignavimų valdytojai (socialinių paslaugų įstaigų vadovai)</t>
  </si>
  <si>
    <t>7.1.</t>
  </si>
  <si>
    <t>Socialinių paslaugų centras</t>
  </si>
  <si>
    <t>Iš viso socialinių paslaugų įstaigose, iš jų:</t>
  </si>
  <si>
    <t>2.4.3.</t>
  </si>
  <si>
    <t xml:space="preserve">Valstybės biudžeto dotacija nuosavų lėšų daliai ir kitos valstybės biudžeto lėšos
</t>
  </si>
  <si>
    <t>2.2.</t>
  </si>
  <si>
    <t>Seniūnijų programa (Nr. 02)</t>
  </si>
  <si>
    <t>2.2.1.</t>
  </si>
  <si>
    <t>Seniūnijų  veiklos išlaidos, iš jų:</t>
  </si>
  <si>
    <t>Žalgirio seniūnija</t>
  </si>
  <si>
    <t>2.7.2.</t>
  </si>
  <si>
    <t>Valstybės biudžeto lėšos sutvarkyti kultūros paveldo objektą Kretingos bernardinų vienuolyno ir Viešpaties Apreiškimo Švč. Mergelei Marijai bažnyčią ir įsigyti įrangą</t>
  </si>
  <si>
    <t>15.15</t>
  </si>
  <si>
    <t>2.4.5.</t>
  </si>
  <si>
    <t>Biudžeto apyvartinių lėšų likutis</t>
  </si>
  <si>
    <t>2.4.4.</t>
  </si>
  <si>
    <t>Europos Sąjungos finansinės paramos lėšos</t>
  </si>
  <si>
    <t>9.12.</t>
  </si>
  <si>
    <t>9.14.</t>
  </si>
  <si>
    <t>Metų pradžios savivaldybės biudžeto apyvartinės lėšos</t>
  </si>
  <si>
    <t>Valstybės biudžeto lėšos, skirtos sutvarkyti kultūros paveldo objektą Kretingos bernardinų vienuolyno ir Viešpaties Apreiškimo Švč. Mergelei Marijai bažnyčią ir įsigyti įrangą</t>
  </si>
  <si>
    <t>8.4</t>
  </si>
  <si>
    <t>valstybės biudžeto lėšos neformaliojo švietimo įstaigoms</t>
  </si>
  <si>
    <t>Valstybės biudžeto lėšos neformaliojo švietimo įstaigoms</t>
  </si>
  <si>
    <t>Valstybės biudžeto lėšos skaitmeninio ugdymo plėtrai</t>
  </si>
  <si>
    <t>2020 m. spalio 29  d. sprendimo Nr. T2-260</t>
  </si>
  <si>
    <t>2020 m. spalio 29 d. sprendimo Nr. T2-260</t>
  </si>
  <si>
    <t xml:space="preserve">2020 m. spalio 29 d. sprendimo Nr. T2-260 </t>
  </si>
  <si>
    <t xml:space="preserve">                                                                               2020 m. spalio 29 d. sprendimo Nr. T2-260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</si>
</sst>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0.000"/>
    <numFmt numFmtId="166" formatCode="_-* #,##0.00\ _L_t_-;\-* #,##0.00\ _L_t_-;_-* &quot;-&quot;??\ _L_t_-;_-@_-"/>
  </numFmts>
  <fonts count="21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sz val="10"/>
      <color theme="1" tint="0.14999847407452621"/>
      <name val="Times New Roman"/>
      <family val="1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  <font>
      <sz val="11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4" fillId="0" borderId="0"/>
  </cellStyleXfs>
  <cellXfs count="232">
    <xf numFmtId="0" fontId="0" fillId="0" borderId="0" xfId="0"/>
    <xf numFmtId="164" fontId="1" fillId="0" borderId="0" xfId="0" applyNumberFormat="1" applyFont="1"/>
    <xf numFmtId="0" fontId="1" fillId="0" borderId="0" xfId="0" applyFont="1" applyBorder="1"/>
    <xf numFmtId="164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4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164" fontId="7" fillId="0" borderId="2" xfId="0" applyNumberFormat="1" applyFont="1" applyFill="1" applyBorder="1" applyAlignment="1">
      <alignment horizontal="center" shrinkToFit="1"/>
    </xf>
    <xf numFmtId="164" fontId="7" fillId="0" borderId="2" xfId="0" applyNumberFormat="1" applyFont="1" applyBorder="1" applyAlignment="1">
      <alignment horizontal="center" shrinkToFit="1"/>
    </xf>
    <xf numFmtId="0" fontId="13" fillId="0" borderId="0" xfId="0" applyFont="1"/>
    <xf numFmtId="164" fontId="5" fillId="0" borderId="2" xfId="0" applyNumberFormat="1" applyFont="1" applyBorder="1" applyAlignment="1">
      <alignment horizontal="center" vertical="top" shrinkToFit="1"/>
    </xf>
    <xf numFmtId="164" fontId="5" fillId="0" borderId="2" xfId="0" applyNumberFormat="1" applyFont="1" applyBorder="1" applyAlignment="1">
      <alignment horizontal="center" shrinkToFit="1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Border="1"/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shrinkToFit="1"/>
    </xf>
    <xf numFmtId="49" fontId="5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164" fontId="7" fillId="0" borderId="2" xfId="0" applyNumberFormat="1" applyFont="1" applyBorder="1" applyAlignment="1">
      <alignment horizontal="center" vertical="center" shrinkToFit="1"/>
    </xf>
    <xf numFmtId="2" fontId="0" fillId="0" borderId="0" xfId="0" applyNumberFormat="1" applyBorder="1"/>
    <xf numFmtId="164" fontId="0" fillId="0" borderId="0" xfId="0" applyNumberFormat="1" applyBorder="1"/>
    <xf numFmtId="2" fontId="9" fillId="0" borderId="0" xfId="0" applyNumberFormat="1" applyFont="1" applyBorder="1"/>
    <xf numFmtId="0" fontId="9" fillId="0" borderId="0" xfId="0" applyFont="1" applyBorder="1"/>
    <xf numFmtId="0" fontId="13" fillId="0" borderId="0" xfId="0" applyFont="1" applyBorder="1"/>
    <xf numFmtId="0" fontId="1" fillId="0" borderId="0" xfId="0" applyFont="1" applyBorder="1" applyAlignment="1">
      <alignment horizontal="center"/>
    </xf>
    <xf numFmtId="164" fontId="13" fillId="0" borderId="0" xfId="0" applyNumberFormat="1" applyFont="1" applyBorder="1"/>
    <xf numFmtId="0" fontId="15" fillId="0" borderId="0" xfId="0" applyFont="1" applyBorder="1"/>
    <xf numFmtId="164" fontId="7" fillId="0" borderId="1" xfId="0" applyNumberFormat="1" applyFont="1" applyBorder="1" applyAlignment="1">
      <alignment horizontal="center" shrinkToFit="1"/>
    </xf>
    <xf numFmtId="164" fontId="5" fillId="0" borderId="1" xfId="0" applyNumberFormat="1" applyFont="1" applyBorder="1" applyAlignment="1">
      <alignment horizontal="center" shrinkToFit="1"/>
    </xf>
    <xf numFmtId="0" fontId="1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7" fillId="0" borderId="0" xfId="0" applyFont="1"/>
    <xf numFmtId="0" fontId="7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164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wrapText="1"/>
    </xf>
    <xf numFmtId="0" fontId="5" fillId="0" borderId="0" xfId="0" applyFont="1" applyAlignment="1"/>
    <xf numFmtId="0" fontId="7" fillId="0" borderId="0" xfId="0" applyFont="1" applyAlignment="1"/>
    <xf numFmtId="164" fontId="7" fillId="0" borderId="1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top" wrapText="1"/>
    </xf>
    <xf numFmtId="0" fontId="12" fillId="0" borderId="0" xfId="0" applyFont="1" applyAlignment="1"/>
    <xf numFmtId="0" fontId="10" fillId="0" borderId="0" xfId="0" applyFont="1" applyAlignment="1"/>
    <xf numFmtId="0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/>
    <xf numFmtId="0" fontId="5" fillId="0" borderId="2" xfId="0" applyNumberFormat="1" applyFont="1" applyBorder="1"/>
    <xf numFmtId="2" fontId="7" fillId="0" borderId="2" xfId="0" applyNumberFormat="1" applyFont="1" applyBorder="1" applyAlignment="1">
      <alignment horizontal="center" wrapText="1"/>
    </xf>
    <xf numFmtId="0" fontId="7" fillId="0" borderId="4" xfId="0" applyFont="1" applyBorder="1" applyAlignment="1">
      <alignment vertical="top" wrapText="1"/>
    </xf>
    <xf numFmtId="164" fontId="1" fillId="0" borderId="4" xfId="0" applyNumberFormat="1" applyFont="1" applyBorder="1"/>
    <xf numFmtId="0" fontId="0" fillId="0" borderId="4" xfId="0" applyBorder="1"/>
    <xf numFmtId="164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shrinkToFit="1"/>
    </xf>
    <xf numFmtId="165" fontId="5" fillId="0" borderId="2" xfId="0" applyNumberFormat="1" applyFont="1" applyBorder="1" applyAlignment="1">
      <alignment horizontal="center" vertical="top" shrinkToFit="1"/>
    </xf>
    <xf numFmtId="165" fontId="7" fillId="0" borderId="2" xfId="0" applyNumberFormat="1" applyFont="1" applyBorder="1" applyAlignment="1">
      <alignment horizontal="center" shrinkToFit="1"/>
    </xf>
    <xf numFmtId="165" fontId="7" fillId="0" borderId="2" xfId="0" applyNumberFormat="1" applyFont="1" applyFill="1" applyBorder="1" applyAlignment="1">
      <alignment horizontal="center" shrinkToFit="1"/>
    </xf>
    <xf numFmtId="0" fontId="7" fillId="0" borderId="2" xfId="0" applyFont="1" applyBorder="1" applyAlignment="1">
      <alignment horizontal="left" vertical="center" wrapText="1"/>
    </xf>
    <xf numFmtId="165" fontId="5" fillId="0" borderId="2" xfId="0" applyNumberFormat="1" applyFont="1" applyBorder="1" applyAlignment="1">
      <alignment horizontal="center" shrinkToFit="1"/>
    </xf>
    <xf numFmtId="0" fontId="9" fillId="0" borderId="0" xfId="0" applyFont="1" applyBorder="1" applyAlignment="1">
      <alignment horizontal="center"/>
    </xf>
    <xf numFmtId="0" fontId="19" fillId="0" borderId="2" xfId="0" applyFont="1" applyBorder="1" applyAlignment="1">
      <alignment vertical="top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165" fontId="5" fillId="0" borderId="2" xfId="0" applyNumberFormat="1" applyFont="1" applyFill="1" applyBorder="1" applyAlignment="1">
      <alignment horizontal="center" vertical="top" shrinkToFit="1"/>
    </xf>
    <xf numFmtId="0" fontId="5" fillId="0" borderId="2" xfId="0" applyNumberFormat="1" applyFont="1" applyBorder="1" applyAlignment="1">
      <alignment horizontal="left" vertical="center" wrapText="1"/>
    </xf>
    <xf numFmtId="0" fontId="18" fillId="0" borderId="2" xfId="0" applyFont="1" applyBorder="1"/>
    <xf numFmtId="49" fontId="6" fillId="0" borderId="2" xfId="0" applyNumberFormat="1" applyFont="1" applyBorder="1" applyAlignment="1">
      <alignment horizontal="center" vertical="top"/>
    </xf>
    <xf numFmtId="164" fontId="13" fillId="0" borderId="0" xfId="0" applyNumberFormat="1" applyFont="1"/>
    <xf numFmtId="165" fontId="7" fillId="0" borderId="1" xfId="0" applyNumberFormat="1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shrinkToFit="1"/>
    </xf>
    <xf numFmtId="165" fontId="7" fillId="0" borderId="1" xfId="0" applyNumberFormat="1" applyFont="1" applyBorder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shrinkToFit="1"/>
    </xf>
    <xf numFmtId="0" fontId="7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wrapText="1"/>
    </xf>
    <xf numFmtId="164" fontId="11" fillId="0" borderId="1" xfId="0" applyNumberFormat="1" applyFont="1" applyBorder="1" applyAlignment="1">
      <alignment horizontal="center" shrinkToFit="1"/>
    </xf>
    <xf numFmtId="164" fontId="13" fillId="0" borderId="0" xfId="0" applyNumberFormat="1" applyFont="1" applyAlignment="1">
      <alignment horizontal="left"/>
    </xf>
    <xf numFmtId="0" fontId="2" fillId="0" borderId="0" xfId="0" applyFont="1" applyBorder="1" applyAlignment="1"/>
    <xf numFmtId="2" fontId="7" fillId="2" borderId="9" xfId="0" applyNumberFormat="1" applyFont="1" applyFill="1" applyBorder="1" applyAlignment="1">
      <alignment vertical="top"/>
    </xf>
    <xf numFmtId="2" fontId="7" fillId="2" borderId="0" xfId="0" applyNumberFormat="1" applyFont="1" applyFill="1" applyBorder="1" applyAlignment="1">
      <alignment vertical="top"/>
    </xf>
    <xf numFmtId="0" fontId="0" fillId="0" borderId="0" xfId="0" applyAlignment="1"/>
    <xf numFmtId="0" fontId="7" fillId="0" borderId="1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wrapText="1"/>
    </xf>
    <xf numFmtId="49" fontId="5" fillId="2" borderId="2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7" fillId="0" borderId="2" xfId="0" applyFont="1" applyBorder="1" applyAlignment="1"/>
    <xf numFmtId="0" fontId="7" fillId="0" borderId="1" xfId="0" applyNumberFormat="1" applyFont="1" applyBorder="1" applyAlignment="1">
      <alignment horizontal="center" wrapText="1"/>
    </xf>
    <xf numFmtId="165" fontId="7" fillId="0" borderId="0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wrapText="1" indent="1"/>
    </xf>
    <xf numFmtId="49" fontId="7" fillId="0" borderId="2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vertical="top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/>
    </xf>
    <xf numFmtId="49" fontId="7" fillId="2" borderId="2" xfId="0" applyNumberFormat="1" applyFont="1" applyFill="1" applyBorder="1" applyAlignment="1">
      <alignment horizontal="center" vertical="top"/>
    </xf>
    <xf numFmtId="49" fontId="19" fillId="0" borderId="2" xfId="0" applyNumberFormat="1" applyFont="1" applyBorder="1" applyAlignment="1">
      <alignment horizontal="center" vertical="top"/>
    </xf>
    <xf numFmtId="49" fontId="7" fillId="2" borderId="2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164" fontId="7" fillId="0" borderId="2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shrinkToFit="1"/>
    </xf>
    <xf numFmtId="2" fontId="5" fillId="0" borderId="1" xfId="0" applyNumberFormat="1" applyFont="1" applyBorder="1" applyAlignment="1">
      <alignment horizontal="center" vertical="top" shrinkToFit="1"/>
    </xf>
    <xf numFmtId="2" fontId="7" fillId="0" borderId="1" xfId="0" applyNumberFormat="1" applyFont="1" applyBorder="1" applyAlignment="1">
      <alignment horizontal="center" vertical="top" shrinkToFit="1"/>
    </xf>
    <xf numFmtId="0" fontId="1" fillId="0" borderId="4" xfId="0" applyFont="1" applyBorder="1"/>
    <xf numFmtId="2" fontId="7" fillId="0" borderId="2" xfId="0" applyNumberFormat="1" applyFont="1" applyFill="1" applyBorder="1" applyAlignment="1">
      <alignment horizontal="center" shrinkToFit="1"/>
    </xf>
    <xf numFmtId="165" fontId="7" fillId="0" borderId="2" xfId="0" applyNumberFormat="1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/>
    </xf>
  </cellXfs>
  <cellStyles count="6">
    <cellStyle name="Įprastas" xfId="0" builtinId="0"/>
    <cellStyle name="Įprastas 2" xfId="2"/>
    <cellStyle name="Kablelis 2" xfId="3"/>
    <cellStyle name="Kablelis 3" xfId="4"/>
    <cellStyle name="Normal_Sheet1" xfId="1"/>
    <cellStyle name="Papras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abSelected="1" zoomScale="130" zoomScaleNormal="130" workbookViewId="0">
      <selection activeCell="B2" sqref="B2"/>
    </sheetView>
  </sheetViews>
  <sheetFormatPr defaultRowHeight="12.75" x14ac:dyDescent="0.2"/>
  <cols>
    <col min="1" max="1" width="5.5703125" customWidth="1"/>
    <col min="2" max="2" width="76" customWidth="1"/>
    <col min="3" max="3" width="11.5703125" customWidth="1"/>
    <col min="4" max="4" width="10.5703125" bestFit="1" customWidth="1"/>
  </cols>
  <sheetData>
    <row r="1" spans="1:9" ht="15.75" x14ac:dyDescent="0.25">
      <c r="B1" s="75" t="s">
        <v>23</v>
      </c>
      <c r="C1" s="75"/>
      <c r="D1" s="20"/>
      <c r="E1" s="7"/>
    </row>
    <row r="2" spans="1:9" ht="13.5" customHeight="1" x14ac:dyDescent="0.25">
      <c r="A2" s="13"/>
      <c r="B2" s="75" t="s">
        <v>161</v>
      </c>
      <c r="C2" s="75"/>
      <c r="D2" s="20"/>
      <c r="E2" s="7"/>
    </row>
    <row r="3" spans="1:9" ht="15.75" x14ac:dyDescent="0.25">
      <c r="A3" s="13"/>
      <c r="B3" s="75" t="s">
        <v>24</v>
      </c>
      <c r="C3" s="75"/>
      <c r="D3" s="20"/>
      <c r="E3" s="7"/>
    </row>
    <row r="4" spans="1:9" ht="16.5" customHeight="1" x14ac:dyDescent="0.3">
      <c r="A4" s="13"/>
      <c r="B4" s="75"/>
      <c r="C4" s="7"/>
      <c r="E4" s="65"/>
    </row>
    <row r="5" spans="1:9" ht="15.75" x14ac:dyDescent="0.25">
      <c r="A5" s="66"/>
      <c r="B5" s="218" t="s">
        <v>27</v>
      </c>
      <c r="C5" s="218"/>
      <c r="D5" s="21"/>
      <c r="E5" s="36"/>
    </row>
    <row r="6" spans="1:9" ht="15.75" x14ac:dyDescent="0.25">
      <c r="A6" s="67"/>
      <c r="B6" s="68" t="s">
        <v>19</v>
      </c>
      <c r="C6" s="69"/>
      <c r="D6" s="21"/>
      <c r="E6" s="32"/>
    </row>
    <row r="7" spans="1:9" ht="15.75" customHeight="1" x14ac:dyDescent="0.3">
      <c r="A7" s="67"/>
      <c r="B7" s="68"/>
      <c r="C7" s="69"/>
      <c r="D7" s="21"/>
      <c r="E7" s="32"/>
      <c r="F7" s="65"/>
      <c r="G7" s="65"/>
      <c r="H7" s="65"/>
      <c r="I7" s="21"/>
    </row>
    <row r="8" spans="1:9" ht="13.5" customHeight="1" x14ac:dyDescent="0.3">
      <c r="A8" s="60"/>
      <c r="B8" s="61"/>
      <c r="C8" s="62" t="s">
        <v>20</v>
      </c>
      <c r="D8" s="21"/>
      <c r="E8" s="36"/>
      <c r="F8" s="29"/>
      <c r="G8" s="65"/>
      <c r="H8" s="22"/>
      <c r="I8" s="21"/>
    </row>
    <row r="9" spans="1:9" ht="31.5" customHeight="1" x14ac:dyDescent="0.2">
      <c r="A9" s="82" t="s">
        <v>14</v>
      </c>
      <c r="B9" s="134" t="s">
        <v>15</v>
      </c>
      <c r="C9" s="134" t="s">
        <v>2</v>
      </c>
      <c r="D9" s="21"/>
      <c r="F9" s="29"/>
      <c r="G9" s="23"/>
      <c r="H9" s="24"/>
      <c r="I9" s="21"/>
    </row>
    <row r="10" spans="1:9" ht="15" x14ac:dyDescent="0.25">
      <c r="A10" s="199" t="s">
        <v>94</v>
      </c>
      <c r="B10" s="198" t="s">
        <v>124</v>
      </c>
      <c r="C10" s="111">
        <v>20</v>
      </c>
      <c r="D10" s="21"/>
      <c r="F10" s="29"/>
      <c r="G10" s="21"/>
      <c r="H10" s="219"/>
      <c r="I10" s="220"/>
    </row>
    <row r="11" spans="1:9" ht="15" x14ac:dyDescent="0.25">
      <c r="A11" s="199" t="s">
        <v>125</v>
      </c>
      <c r="B11" s="198" t="s">
        <v>126</v>
      </c>
      <c r="C11" s="111">
        <v>20</v>
      </c>
      <c r="D11" s="21"/>
      <c r="F11" s="29"/>
      <c r="G11" s="29"/>
      <c r="H11" s="29"/>
      <c r="I11" s="29"/>
    </row>
    <row r="12" spans="1:9" ht="15" x14ac:dyDescent="0.2">
      <c r="A12" s="82" t="s">
        <v>75</v>
      </c>
      <c r="B12" s="150" t="s">
        <v>43</v>
      </c>
      <c r="C12" s="111">
        <v>281.5</v>
      </c>
      <c r="D12" s="21"/>
      <c r="F12" s="29"/>
      <c r="G12" s="29"/>
      <c r="H12" s="29"/>
      <c r="I12" s="29"/>
    </row>
    <row r="13" spans="1:9" ht="30" x14ac:dyDescent="0.2">
      <c r="A13" s="82" t="s">
        <v>98</v>
      </c>
      <c r="B13" s="150" t="s">
        <v>99</v>
      </c>
      <c r="C13" s="111">
        <v>26.3</v>
      </c>
      <c r="D13" s="21"/>
      <c r="G13" s="29"/>
      <c r="H13" s="29"/>
      <c r="I13" s="39"/>
    </row>
    <row r="14" spans="1:9" ht="15" x14ac:dyDescent="0.2">
      <c r="A14" s="82" t="s">
        <v>39</v>
      </c>
      <c r="B14" s="110" t="s">
        <v>53</v>
      </c>
      <c r="C14" s="111">
        <f>C15+C16+C17</f>
        <v>577.70000000000005</v>
      </c>
      <c r="D14" s="21"/>
      <c r="G14" s="29"/>
    </row>
    <row r="15" spans="1:9" ht="45" x14ac:dyDescent="0.2">
      <c r="A15" s="82" t="s">
        <v>64</v>
      </c>
      <c r="B15" s="110" t="s">
        <v>65</v>
      </c>
      <c r="C15" s="111">
        <v>34</v>
      </c>
      <c r="D15" s="21"/>
      <c r="G15" s="29"/>
    </row>
    <row r="16" spans="1:9" ht="30" x14ac:dyDescent="0.2">
      <c r="A16" s="82" t="s">
        <v>96</v>
      </c>
      <c r="B16" s="110" t="s">
        <v>97</v>
      </c>
      <c r="C16" s="111">
        <v>43.7</v>
      </c>
      <c r="D16" s="180"/>
    </row>
    <row r="17" spans="1:9" ht="30" customHeight="1" x14ac:dyDescent="0.25">
      <c r="A17" s="82" t="s">
        <v>145</v>
      </c>
      <c r="B17" s="208" t="s">
        <v>153</v>
      </c>
      <c r="C17" s="209">
        <v>500</v>
      </c>
      <c r="D17" s="180"/>
    </row>
    <row r="18" spans="1:9" ht="14.25" x14ac:dyDescent="0.2">
      <c r="A18" s="63"/>
      <c r="B18" s="64" t="s">
        <v>16</v>
      </c>
      <c r="C18" s="185">
        <f>C12+C13+C14+C10</f>
        <v>905.5</v>
      </c>
      <c r="D18" s="180"/>
      <c r="F18" s="183"/>
    </row>
    <row r="19" spans="1:9" ht="15" x14ac:dyDescent="0.2">
      <c r="A19" s="40"/>
      <c r="B19" s="73"/>
      <c r="C19" s="181"/>
      <c r="D19" s="180"/>
      <c r="F19" s="183"/>
    </row>
    <row r="20" spans="1:9" ht="15" x14ac:dyDescent="0.2">
      <c r="A20" s="33"/>
      <c r="B20" s="28"/>
      <c r="C20" s="182"/>
      <c r="F20" s="183"/>
      <c r="H20" s="183"/>
    </row>
    <row r="21" spans="1:9" ht="15" x14ac:dyDescent="0.2">
      <c r="A21" s="40"/>
      <c r="B21" s="28"/>
      <c r="C21" s="182"/>
      <c r="F21" s="183"/>
      <c r="G21" s="183"/>
      <c r="H21" s="183"/>
      <c r="I21" s="29"/>
    </row>
    <row r="22" spans="1:9" ht="15" x14ac:dyDescent="0.2">
      <c r="A22" s="40"/>
      <c r="B22" s="36"/>
      <c r="C22" s="182"/>
      <c r="F22" s="183"/>
      <c r="G22" s="183"/>
      <c r="H22" s="183"/>
      <c r="I22" s="29"/>
    </row>
    <row r="23" spans="1:9" ht="15" x14ac:dyDescent="0.2">
      <c r="A23" s="40"/>
      <c r="B23" s="36"/>
      <c r="C23" s="182"/>
      <c r="F23" s="183"/>
      <c r="G23" s="183"/>
      <c r="H23" s="183"/>
      <c r="I23" s="43"/>
    </row>
    <row r="24" spans="1:9" ht="15" x14ac:dyDescent="0.2">
      <c r="A24" s="31"/>
      <c r="B24" s="37"/>
      <c r="C24" s="26"/>
      <c r="F24" s="183"/>
      <c r="G24" s="183"/>
      <c r="H24" s="183"/>
      <c r="I24" s="29"/>
    </row>
    <row r="25" spans="1:9" ht="15" x14ac:dyDescent="0.2">
      <c r="A25" s="33"/>
      <c r="B25" s="28"/>
      <c r="C25" s="29"/>
      <c r="F25" s="183"/>
      <c r="G25" s="183"/>
      <c r="H25" s="183"/>
      <c r="I25" s="29"/>
    </row>
    <row r="26" spans="1:9" ht="15" x14ac:dyDescent="0.2">
      <c r="A26" s="44"/>
      <c r="B26" s="28"/>
      <c r="C26" s="29"/>
      <c r="F26" s="183"/>
      <c r="G26" s="183"/>
      <c r="H26" s="183"/>
      <c r="I26" s="29"/>
    </row>
    <row r="27" spans="1:9" ht="15" x14ac:dyDescent="0.2">
      <c r="A27" s="33"/>
      <c r="B27" s="34"/>
      <c r="C27" s="27"/>
      <c r="E27" s="36"/>
      <c r="F27" s="183"/>
      <c r="G27" s="183"/>
      <c r="H27" s="183"/>
    </row>
    <row r="28" spans="1:9" ht="14.25" x14ac:dyDescent="0.2">
      <c r="A28" s="31"/>
      <c r="B28" s="37"/>
      <c r="C28" s="26"/>
      <c r="F28" s="183"/>
      <c r="G28" s="183"/>
      <c r="H28" s="183"/>
    </row>
    <row r="29" spans="1:9" ht="15" x14ac:dyDescent="0.2">
      <c r="A29" s="33"/>
      <c r="B29" s="36"/>
      <c r="C29" s="29"/>
      <c r="F29" s="183"/>
      <c r="G29" s="183"/>
      <c r="H29" s="183"/>
    </row>
    <row r="30" spans="1:9" ht="14.25" x14ac:dyDescent="0.2">
      <c r="A30" s="45"/>
      <c r="B30" s="32"/>
      <c r="C30" s="26"/>
      <c r="G30" s="183"/>
      <c r="H30" s="183"/>
    </row>
    <row r="31" spans="1:9" ht="15" x14ac:dyDescent="0.2">
      <c r="A31" s="33"/>
      <c r="B31" s="36"/>
      <c r="C31" s="29"/>
      <c r="G31" s="183"/>
      <c r="H31" s="183"/>
    </row>
    <row r="32" spans="1:9" ht="15" x14ac:dyDescent="0.2">
      <c r="A32" s="46"/>
      <c r="B32" s="36"/>
      <c r="C32" s="29"/>
      <c r="G32" s="183"/>
    </row>
    <row r="33" spans="1:10" ht="15" x14ac:dyDescent="0.2">
      <c r="A33" s="46"/>
      <c r="B33" s="36"/>
      <c r="C33" s="29"/>
    </row>
    <row r="34" spans="1:10" ht="14.25" x14ac:dyDescent="0.2">
      <c r="A34" s="31"/>
      <c r="B34" s="32"/>
      <c r="C34" s="25"/>
    </row>
    <row r="35" spans="1:10" ht="15" x14ac:dyDescent="0.2">
      <c r="A35" s="33"/>
      <c r="B35" s="34"/>
      <c r="C35" s="27"/>
    </row>
    <row r="36" spans="1:10" ht="15" x14ac:dyDescent="0.2">
      <c r="A36" s="33"/>
      <c r="B36" s="34"/>
      <c r="C36" s="27"/>
    </row>
    <row r="37" spans="1:10" ht="14.25" x14ac:dyDescent="0.2">
      <c r="A37" s="45"/>
      <c r="B37" s="47"/>
      <c r="C37" s="26"/>
    </row>
    <row r="38" spans="1:10" ht="15" x14ac:dyDescent="0.2">
      <c r="A38" s="46"/>
      <c r="B38" s="34"/>
      <c r="C38" s="29"/>
    </row>
    <row r="39" spans="1:10" ht="14.25" x14ac:dyDescent="0.2">
      <c r="A39" s="45"/>
      <c r="B39" s="32"/>
      <c r="C39" s="26"/>
    </row>
    <row r="40" spans="1:10" ht="15" x14ac:dyDescent="0.2">
      <c r="A40" s="46"/>
      <c r="B40" s="34"/>
      <c r="C40" s="29"/>
    </row>
    <row r="41" spans="1:10" ht="14.25" x14ac:dyDescent="0.2">
      <c r="A41" s="45"/>
      <c r="B41" s="47"/>
      <c r="C41" s="26"/>
    </row>
    <row r="42" spans="1:10" ht="15" x14ac:dyDescent="0.2">
      <c r="A42" s="46"/>
      <c r="B42" s="34"/>
      <c r="C42" s="29"/>
    </row>
    <row r="43" spans="1:10" ht="15" x14ac:dyDescent="0.2">
      <c r="A43" s="46"/>
      <c r="B43" s="34"/>
      <c r="C43" s="29"/>
    </row>
    <row r="44" spans="1:10" ht="15" x14ac:dyDescent="0.2">
      <c r="A44" s="46"/>
      <c r="B44" s="36"/>
      <c r="C44" s="29"/>
    </row>
    <row r="45" spans="1:10" ht="14.25" x14ac:dyDescent="0.2">
      <c r="A45" s="48"/>
      <c r="B45" s="49"/>
      <c r="C45" s="38"/>
      <c r="J45" s="10"/>
    </row>
    <row r="46" spans="1:10" ht="14.25" x14ac:dyDescent="0.2">
      <c r="A46" s="31"/>
      <c r="B46" s="32"/>
      <c r="C46" s="42"/>
    </row>
    <row r="47" spans="1:10" ht="15" x14ac:dyDescent="0.2">
      <c r="A47" s="33"/>
      <c r="B47" s="36"/>
      <c r="C47" s="39"/>
    </row>
    <row r="48" spans="1:10" ht="14.25" x14ac:dyDescent="0.2">
      <c r="A48" s="31"/>
      <c r="B48" s="50"/>
      <c r="C48" s="26"/>
    </row>
    <row r="49" spans="1:4" ht="15" x14ac:dyDescent="0.2">
      <c r="A49" s="33"/>
      <c r="B49" s="36"/>
      <c r="C49" s="29"/>
    </row>
    <row r="50" spans="1:4" ht="14.25" x14ac:dyDescent="0.2">
      <c r="A50" s="51"/>
      <c r="B50" s="49"/>
      <c r="C50" s="26"/>
    </row>
    <row r="51" spans="1:4" ht="14.25" x14ac:dyDescent="0.2">
      <c r="A51" s="51"/>
      <c r="B51" s="49"/>
      <c r="C51" s="26"/>
    </row>
    <row r="52" spans="1:4" ht="15" x14ac:dyDescent="0.2">
      <c r="A52" s="52"/>
      <c r="B52" s="36"/>
      <c r="C52" s="29"/>
    </row>
    <row r="53" spans="1:4" ht="15" x14ac:dyDescent="0.2">
      <c r="A53" s="52"/>
      <c r="B53" s="36"/>
      <c r="C53" s="29"/>
    </row>
    <row r="54" spans="1:4" ht="14.25" x14ac:dyDescent="0.2">
      <c r="A54" s="51"/>
      <c r="B54" s="49"/>
      <c r="C54" s="26"/>
    </row>
    <row r="55" spans="1:4" ht="14.25" x14ac:dyDescent="0.2">
      <c r="A55" s="51"/>
      <c r="B55" s="49"/>
      <c r="C55" s="26"/>
    </row>
    <row r="56" spans="1:4" ht="15" x14ac:dyDescent="0.2">
      <c r="A56" s="52"/>
      <c r="B56" s="36"/>
      <c r="C56" s="29"/>
    </row>
    <row r="57" spans="1:4" ht="15" x14ac:dyDescent="0.2">
      <c r="A57" s="52"/>
      <c r="B57" s="36"/>
      <c r="C57" s="29"/>
    </row>
    <row r="58" spans="1:4" ht="15.75" x14ac:dyDescent="0.2">
      <c r="A58" s="53"/>
      <c r="B58" s="49"/>
      <c r="C58" s="26"/>
    </row>
    <row r="59" spans="1:4" ht="15" x14ac:dyDescent="0.2">
      <c r="A59" s="33"/>
      <c r="B59" s="34"/>
      <c r="C59" s="29"/>
    </row>
    <row r="60" spans="1:4" ht="15" x14ac:dyDescent="0.2">
      <c r="A60" s="33"/>
      <c r="B60" s="34"/>
      <c r="C60" s="29"/>
    </row>
    <row r="61" spans="1:4" ht="30" customHeight="1" x14ac:dyDescent="0.2">
      <c r="A61" s="31"/>
      <c r="B61" s="49"/>
      <c r="C61" s="26"/>
    </row>
    <row r="62" spans="1:4" ht="15" customHeight="1" x14ac:dyDescent="0.2">
      <c r="A62" s="33"/>
      <c r="B62" s="34"/>
      <c r="C62" s="29"/>
    </row>
    <row r="63" spans="1:4" ht="15" customHeight="1" x14ac:dyDescent="0.25">
      <c r="A63" s="33"/>
      <c r="B63" s="34"/>
      <c r="C63" s="29"/>
      <c r="D63" s="11"/>
    </row>
    <row r="64" spans="1:4" ht="15" x14ac:dyDescent="0.25">
      <c r="A64" s="33"/>
      <c r="B64" s="34"/>
      <c r="C64" s="29"/>
      <c r="D64" s="11"/>
    </row>
    <row r="65" spans="1:5" ht="14.25" x14ac:dyDescent="0.2">
      <c r="A65" s="48"/>
      <c r="B65" s="49"/>
      <c r="C65" s="30"/>
    </row>
    <row r="66" spans="1:5" ht="15" x14ac:dyDescent="0.2">
      <c r="A66" s="33"/>
      <c r="B66" s="34"/>
      <c r="C66" s="29"/>
    </row>
    <row r="67" spans="1:5" ht="15" x14ac:dyDescent="0.2">
      <c r="A67" s="33"/>
      <c r="B67" s="34"/>
      <c r="C67" s="29"/>
    </row>
    <row r="68" spans="1:5" ht="15" x14ac:dyDescent="0.2">
      <c r="A68" s="33"/>
      <c r="B68" s="36"/>
      <c r="C68" s="29"/>
      <c r="D68" s="8"/>
    </row>
    <row r="69" spans="1:5" ht="15" x14ac:dyDescent="0.2">
      <c r="A69" s="33"/>
      <c r="B69" s="36"/>
      <c r="C69" s="29"/>
      <c r="D69" s="8"/>
    </row>
    <row r="70" spans="1:5" ht="20.25" customHeight="1" x14ac:dyDescent="0.2">
      <c r="A70" s="33"/>
      <c r="B70" s="34"/>
      <c r="C70" s="29"/>
    </row>
    <row r="71" spans="1:5" ht="15.75" x14ac:dyDescent="0.2">
      <c r="A71" s="54"/>
      <c r="B71" s="55"/>
      <c r="C71" s="30"/>
    </row>
    <row r="72" spans="1:5" ht="19.5" customHeight="1" x14ac:dyDescent="0.2">
      <c r="A72" s="33"/>
      <c r="B72" s="56"/>
      <c r="C72" s="26"/>
      <c r="E72" s="12"/>
    </row>
    <row r="73" spans="1:5" ht="15" x14ac:dyDescent="0.2">
      <c r="A73" s="57"/>
      <c r="B73" s="34"/>
      <c r="C73" s="35"/>
    </row>
    <row r="74" spans="1:5" ht="15" x14ac:dyDescent="0.2">
      <c r="A74" s="40"/>
      <c r="B74" s="36"/>
      <c r="C74" s="41"/>
    </row>
    <row r="75" spans="1:5" ht="15" x14ac:dyDescent="0.2">
      <c r="A75" s="40"/>
      <c r="B75" s="36"/>
      <c r="C75" s="41"/>
    </row>
    <row r="76" spans="1:5" ht="15" x14ac:dyDescent="0.2">
      <c r="A76" s="57"/>
      <c r="B76" s="34"/>
      <c r="C76" s="29"/>
    </row>
    <row r="77" spans="1:5" ht="15" x14ac:dyDescent="0.2">
      <c r="A77" s="57"/>
      <c r="B77" s="34"/>
      <c r="C77" s="29"/>
    </row>
    <row r="78" spans="1:5" ht="15" x14ac:dyDescent="0.2">
      <c r="A78" s="57"/>
      <c r="B78" s="34"/>
      <c r="C78" s="29"/>
    </row>
    <row r="79" spans="1:5" ht="15" x14ac:dyDescent="0.2">
      <c r="A79" s="46"/>
      <c r="B79" s="36"/>
      <c r="C79" s="29"/>
    </row>
    <row r="80" spans="1:5" ht="15" x14ac:dyDescent="0.2">
      <c r="A80" s="57"/>
      <c r="B80" s="36"/>
      <c r="C80" s="29"/>
    </row>
    <row r="81" spans="1:6" ht="15" x14ac:dyDescent="0.2">
      <c r="A81" s="33"/>
      <c r="B81" s="36"/>
      <c r="C81" s="29"/>
    </row>
    <row r="82" spans="1:6" ht="24.95" customHeight="1" x14ac:dyDescent="0.2">
      <c r="A82" s="57"/>
      <c r="B82" s="36"/>
      <c r="C82" s="29"/>
    </row>
    <row r="83" spans="1:6" ht="15" x14ac:dyDescent="0.2">
      <c r="A83" s="57"/>
      <c r="B83" s="36"/>
      <c r="C83" s="29"/>
    </row>
    <row r="84" spans="1:6" ht="15" x14ac:dyDescent="0.2">
      <c r="A84" s="57"/>
      <c r="B84" s="36"/>
      <c r="C84" s="29"/>
    </row>
    <row r="85" spans="1:6" ht="15" x14ac:dyDescent="0.2">
      <c r="A85" s="57"/>
      <c r="B85" s="28"/>
      <c r="C85" s="29"/>
    </row>
    <row r="86" spans="1:6" ht="15" x14ac:dyDescent="0.2">
      <c r="A86" s="57"/>
      <c r="B86" s="36"/>
      <c r="C86" s="29"/>
      <c r="D86" s="8"/>
    </row>
    <row r="87" spans="1:6" ht="15" x14ac:dyDescent="0.2">
      <c r="A87" s="33"/>
      <c r="B87" s="36"/>
      <c r="C87" s="29"/>
    </row>
    <row r="88" spans="1:6" ht="15" x14ac:dyDescent="0.2">
      <c r="A88" s="33"/>
      <c r="B88" s="28"/>
      <c r="C88" s="41"/>
    </row>
    <row r="89" spans="1:6" ht="15" x14ac:dyDescent="0.2">
      <c r="A89" s="58"/>
      <c r="B89" s="36"/>
      <c r="C89" s="29"/>
    </row>
    <row r="90" spans="1:6" ht="30" customHeight="1" x14ac:dyDescent="0.2">
      <c r="A90" s="57"/>
      <c r="B90" s="59"/>
      <c r="C90" s="29"/>
    </row>
    <row r="91" spans="1:6" ht="45" customHeight="1" x14ac:dyDescent="0.2">
      <c r="A91" s="12"/>
      <c r="B91" s="2"/>
      <c r="C91" s="3"/>
    </row>
    <row r="92" spans="1:6" x14ac:dyDescent="0.2">
      <c r="A92" s="12"/>
      <c r="B92" s="2"/>
      <c r="C92" s="3"/>
      <c r="F92" s="8"/>
    </row>
    <row r="93" spans="1:6" x14ac:dyDescent="0.2">
      <c r="A93" s="12"/>
      <c r="B93" s="2"/>
      <c r="C93" s="3"/>
    </row>
    <row r="94" spans="1:6" ht="17.25" customHeight="1" x14ac:dyDescent="0.2">
      <c r="A94" s="12"/>
      <c r="B94" s="2"/>
      <c r="C94" s="3"/>
    </row>
    <row r="95" spans="1:6" x14ac:dyDescent="0.2">
      <c r="A95" s="12"/>
      <c r="B95" s="2"/>
      <c r="C95" s="3"/>
      <c r="E95" s="8"/>
    </row>
    <row r="96" spans="1:6" x14ac:dyDescent="0.2">
      <c r="A96" s="12"/>
      <c r="B96" s="2"/>
      <c r="C96" s="3"/>
    </row>
    <row r="97" spans="2:7" x14ac:dyDescent="0.2">
      <c r="B97" s="2"/>
      <c r="C97" s="3"/>
    </row>
    <row r="98" spans="2:7" x14ac:dyDescent="0.2">
      <c r="B98" s="2"/>
      <c r="C98" s="3"/>
    </row>
    <row r="99" spans="2:7" x14ac:dyDescent="0.2">
      <c r="B99" s="2"/>
      <c r="C99" s="3"/>
    </row>
    <row r="100" spans="2:7" x14ac:dyDescent="0.2">
      <c r="B100" s="2"/>
      <c r="C100" s="3"/>
    </row>
    <row r="101" spans="2:7" x14ac:dyDescent="0.2">
      <c r="B101" s="2"/>
      <c r="C101" s="3"/>
    </row>
    <row r="102" spans="2:7" ht="45" customHeight="1" x14ac:dyDescent="0.2">
      <c r="B102" s="2"/>
      <c r="C102" s="3"/>
    </row>
    <row r="103" spans="2:7" x14ac:dyDescent="0.2">
      <c r="B103" s="2"/>
      <c r="C103" s="3"/>
    </row>
    <row r="104" spans="2:7" x14ac:dyDescent="0.2">
      <c r="B104" s="2"/>
      <c r="C104" s="3"/>
    </row>
    <row r="106" spans="2:7" ht="30" customHeight="1" x14ac:dyDescent="0.2">
      <c r="C106" s="1"/>
    </row>
    <row r="109" spans="2:7" x14ac:dyDescent="0.2">
      <c r="G109" s="9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zoomScale="130" zoomScaleNormal="130" workbookViewId="0">
      <selection activeCell="C2" sqref="C2"/>
    </sheetView>
  </sheetViews>
  <sheetFormatPr defaultRowHeight="12.75" x14ac:dyDescent="0.2"/>
  <cols>
    <col min="1" max="1" width="6.140625" customWidth="1"/>
    <col min="2" max="2" width="51" customWidth="1"/>
    <col min="3" max="4" width="9.5703125" customWidth="1"/>
    <col min="5" max="5" width="8.710937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75" t="s">
        <v>0</v>
      </c>
      <c r="D1" s="75"/>
      <c r="E1" s="75"/>
      <c r="F1" s="7"/>
    </row>
    <row r="2" spans="1:14" ht="16.5" customHeight="1" x14ac:dyDescent="0.25">
      <c r="A2" s="7"/>
      <c r="B2" s="7"/>
      <c r="C2" s="75" t="s">
        <v>158</v>
      </c>
      <c r="D2" s="75"/>
      <c r="E2" s="75"/>
      <c r="F2" s="7"/>
    </row>
    <row r="3" spans="1:14" ht="15" x14ac:dyDescent="0.25">
      <c r="A3" s="7"/>
      <c r="B3" s="7"/>
      <c r="C3" s="75" t="s">
        <v>12</v>
      </c>
      <c r="D3" s="75"/>
      <c r="E3" s="75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x14ac:dyDescent="0.25">
      <c r="A5" s="4"/>
      <c r="B5" s="218" t="s">
        <v>28</v>
      </c>
      <c r="C5" s="218"/>
      <c r="D5" s="218"/>
      <c r="E5" s="218"/>
      <c r="F5" s="4"/>
    </row>
    <row r="6" spans="1:14" ht="15.75" x14ac:dyDescent="0.25">
      <c r="A6" s="4"/>
      <c r="B6" s="218" t="s">
        <v>17</v>
      </c>
      <c r="C6" s="218"/>
      <c r="D6" s="218"/>
      <c r="E6" s="70"/>
      <c r="F6" s="4"/>
    </row>
    <row r="7" spans="1:14" ht="15.75" x14ac:dyDescent="0.25">
      <c r="A7" s="4"/>
      <c r="B7" s="218" t="s">
        <v>18</v>
      </c>
      <c r="C7" s="218"/>
      <c r="D7" s="5"/>
      <c r="E7" s="6"/>
      <c r="F7" s="4"/>
    </row>
    <row r="8" spans="1:14" ht="15.75" x14ac:dyDescent="0.25">
      <c r="A8" s="4"/>
      <c r="B8" s="135"/>
      <c r="C8" s="135"/>
      <c r="D8" s="5"/>
      <c r="E8" s="6"/>
      <c r="F8" s="4"/>
    </row>
    <row r="9" spans="1:14" ht="13.5" customHeight="1" x14ac:dyDescent="0.25">
      <c r="A9" s="4"/>
      <c r="B9" s="4"/>
      <c r="C9" s="4"/>
      <c r="D9" s="4"/>
      <c r="E9" s="219" t="s">
        <v>21</v>
      </c>
      <c r="F9" s="220"/>
    </row>
    <row r="10" spans="1:14" ht="15" customHeight="1" x14ac:dyDescent="0.2">
      <c r="A10" s="222" t="s">
        <v>1</v>
      </c>
      <c r="B10" s="222" t="s">
        <v>9</v>
      </c>
      <c r="C10" s="222" t="s">
        <v>2</v>
      </c>
      <c r="D10" s="222" t="s">
        <v>3</v>
      </c>
      <c r="E10" s="222"/>
      <c r="F10" s="222"/>
    </row>
    <row r="11" spans="1:14" ht="15" customHeight="1" x14ac:dyDescent="0.2">
      <c r="A11" s="222"/>
      <c r="B11" s="222"/>
      <c r="C11" s="222"/>
      <c r="D11" s="222" t="s">
        <v>4</v>
      </c>
      <c r="E11" s="222"/>
      <c r="F11" s="222" t="s">
        <v>5</v>
      </c>
    </row>
    <row r="12" spans="1:14" ht="60" x14ac:dyDescent="0.2">
      <c r="A12" s="222"/>
      <c r="B12" s="222"/>
      <c r="C12" s="222"/>
      <c r="D12" s="71" t="s">
        <v>6</v>
      </c>
      <c r="E12" s="136" t="s">
        <v>11</v>
      </c>
      <c r="F12" s="222"/>
    </row>
    <row r="13" spans="1:14" x14ac:dyDescent="0.2">
      <c r="A13" s="83">
        <v>1</v>
      </c>
      <c r="B13" s="83">
        <v>2</v>
      </c>
      <c r="C13" s="83">
        <v>3</v>
      </c>
      <c r="D13" s="84">
        <v>4</v>
      </c>
      <c r="E13" s="83">
        <v>5</v>
      </c>
      <c r="F13" s="83">
        <v>6</v>
      </c>
    </row>
    <row r="14" spans="1:14" ht="14.25" x14ac:dyDescent="0.2">
      <c r="A14" s="86" t="s">
        <v>29</v>
      </c>
      <c r="B14" s="16" t="s">
        <v>10</v>
      </c>
      <c r="C14" s="147">
        <f>D14+F14</f>
        <v>698.95300000000009</v>
      </c>
      <c r="D14" s="147">
        <f>D15+D20+D27+D30+D33+D17+D22</f>
        <v>1141.5630000000001</v>
      </c>
      <c r="E14" s="79">
        <f>E15+E20+E27+E30+E33+E17+E22</f>
        <v>40</v>
      </c>
      <c r="F14" s="147">
        <f>F15+F20+F27+F30+F33+F17+F22</f>
        <v>-442.61</v>
      </c>
      <c r="H14" s="12"/>
    </row>
    <row r="15" spans="1:14" ht="14.25" x14ac:dyDescent="0.2">
      <c r="A15" s="88" t="s">
        <v>56</v>
      </c>
      <c r="B15" s="16" t="s">
        <v>57</v>
      </c>
      <c r="C15" s="80">
        <f t="shared" ref="C15" si="0">D15+F15</f>
        <v>34</v>
      </c>
      <c r="D15" s="87">
        <f>D16</f>
        <v>0</v>
      </c>
      <c r="E15" s="87">
        <f t="shared" ref="E15:F15" si="1">E16</f>
        <v>0</v>
      </c>
      <c r="F15" s="87">
        <f t="shared" si="1"/>
        <v>34</v>
      </c>
      <c r="H15" s="12"/>
      <c r="J15" s="12"/>
      <c r="K15" s="12"/>
      <c r="L15" s="12"/>
      <c r="M15" s="12"/>
      <c r="N15" s="12"/>
    </row>
    <row r="16" spans="1:14" ht="60" x14ac:dyDescent="0.25">
      <c r="A16" s="161" t="s">
        <v>67</v>
      </c>
      <c r="B16" s="110" t="s">
        <v>65</v>
      </c>
      <c r="C16" s="77">
        <f t="shared" ref="C16:C26" si="2">D16+F16</f>
        <v>34</v>
      </c>
      <c r="D16" s="146"/>
      <c r="E16" s="87"/>
      <c r="F16" s="99">
        <v>34</v>
      </c>
      <c r="G16" s="10"/>
      <c r="H16" s="12"/>
      <c r="J16" s="12"/>
      <c r="K16" s="12"/>
      <c r="L16" s="12"/>
      <c r="M16" s="221"/>
      <c r="N16" s="221"/>
    </row>
    <row r="17" spans="1:14" ht="14.25" x14ac:dyDescent="0.2">
      <c r="A17" s="88" t="s">
        <v>138</v>
      </c>
      <c r="B17" s="202" t="s">
        <v>139</v>
      </c>
      <c r="C17" s="80">
        <f t="shared" si="2"/>
        <v>0</v>
      </c>
      <c r="D17" s="100">
        <f>D18</f>
        <v>-3.8</v>
      </c>
      <c r="E17" s="100">
        <f t="shared" ref="E17:F17" si="3">E18</f>
        <v>0</v>
      </c>
      <c r="F17" s="100">
        <f t="shared" si="3"/>
        <v>3.8</v>
      </c>
      <c r="G17" s="10"/>
      <c r="H17" s="12"/>
      <c r="J17" s="12"/>
      <c r="K17" s="12"/>
      <c r="L17" s="12"/>
      <c r="M17" s="137"/>
      <c r="N17" s="137"/>
    </row>
    <row r="18" spans="1:14" ht="15" x14ac:dyDescent="0.25">
      <c r="A18" s="161" t="s">
        <v>140</v>
      </c>
      <c r="B18" s="18" t="s">
        <v>141</v>
      </c>
      <c r="C18" s="77">
        <f t="shared" si="2"/>
        <v>0</v>
      </c>
      <c r="D18" s="99">
        <f>D19</f>
        <v>-3.8</v>
      </c>
      <c r="E18" s="99">
        <f t="shared" ref="E18:F18" si="4">E19</f>
        <v>0</v>
      </c>
      <c r="F18" s="99">
        <f t="shared" si="4"/>
        <v>3.8</v>
      </c>
      <c r="G18" s="10"/>
      <c r="H18" s="12"/>
      <c r="J18" s="12"/>
      <c r="K18" s="96"/>
      <c r="L18" s="12"/>
      <c r="M18" s="137"/>
      <c r="N18" s="94"/>
    </row>
    <row r="19" spans="1:14" ht="15" x14ac:dyDescent="0.25">
      <c r="A19" s="161"/>
      <c r="B19" s="18" t="s">
        <v>142</v>
      </c>
      <c r="C19" s="77">
        <f t="shared" si="2"/>
        <v>0</v>
      </c>
      <c r="D19" s="99">
        <v>-3.8</v>
      </c>
      <c r="E19" s="87"/>
      <c r="F19" s="99">
        <v>3.8</v>
      </c>
      <c r="G19" s="10"/>
      <c r="H19" s="12"/>
      <c r="J19" s="12"/>
      <c r="K19" s="12"/>
      <c r="L19" s="97"/>
      <c r="M19" s="92"/>
      <c r="N19" s="97"/>
    </row>
    <row r="20" spans="1:14" ht="14.25" x14ac:dyDescent="0.2">
      <c r="A20" s="88" t="s">
        <v>102</v>
      </c>
      <c r="B20" s="186" t="s">
        <v>103</v>
      </c>
      <c r="C20" s="80">
        <f t="shared" si="2"/>
        <v>0</v>
      </c>
      <c r="D20" s="100">
        <f>D21</f>
        <v>-4</v>
      </c>
      <c r="E20" s="100">
        <f t="shared" ref="E20:F20" si="5">E21</f>
        <v>0</v>
      </c>
      <c r="F20" s="100">
        <f t="shared" si="5"/>
        <v>4</v>
      </c>
      <c r="H20" s="12"/>
      <c r="J20" s="12"/>
      <c r="K20" s="12"/>
      <c r="L20" s="12"/>
      <c r="M20" s="12"/>
      <c r="N20" s="12"/>
    </row>
    <row r="21" spans="1:14" ht="15" x14ac:dyDescent="0.25">
      <c r="A21" s="74" t="s">
        <v>104</v>
      </c>
      <c r="B21" s="153" t="s">
        <v>7</v>
      </c>
      <c r="C21" s="77">
        <f t="shared" si="2"/>
        <v>0</v>
      </c>
      <c r="D21" s="99">
        <v>-4</v>
      </c>
      <c r="E21" s="87"/>
      <c r="F21" s="165">
        <v>4</v>
      </c>
      <c r="H21" s="12"/>
      <c r="J21" s="12"/>
      <c r="K21" s="12"/>
      <c r="L21" s="12"/>
      <c r="M21" s="12"/>
      <c r="N21" s="12"/>
    </row>
    <row r="22" spans="1:14" ht="27.75" customHeight="1" x14ac:dyDescent="0.2">
      <c r="A22" s="142" t="s">
        <v>54</v>
      </c>
      <c r="B22" s="200" t="s">
        <v>55</v>
      </c>
      <c r="C22" s="80">
        <f t="shared" si="2"/>
        <v>0</v>
      </c>
      <c r="D22" s="168">
        <f>D23+D24+D26+D25</f>
        <v>445.51</v>
      </c>
      <c r="E22" s="100">
        <f t="shared" ref="E22:F22" si="6">E23+E24+E26+E25</f>
        <v>0</v>
      </c>
      <c r="F22" s="168">
        <f t="shared" si="6"/>
        <v>-445.51</v>
      </c>
      <c r="H22" s="12"/>
      <c r="I22" s="12"/>
      <c r="J22" s="12"/>
      <c r="K22" s="12"/>
      <c r="L22" s="12"/>
      <c r="M22" s="12"/>
      <c r="N22" s="12"/>
    </row>
    <row r="23" spans="1:14" ht="15" x14ac:dyDescent="0.25">
      <c r="A23" s="203" t="s">
        <v>58</v>
      </c>
      <c r="B23" s="153" t="s">
        <v>7</v>
      </c>
      <c r="C23" s="77">
        <f t="shared" si="2"/>
        <v>0</v>
      </c>
      <c r="D23" s="210">
        <v>19.41</v>
      </c>
      <c r="E23" s="211"/>
      <c r="F23" s="212">
        <v>-19.41</v>
      </c>
      <c r="H23" s="12"/>
      <c r="I23" s="12"/>
      <c r="J23" s="12"/>
      <c r="K23" s="12"/>
      <c r="L23" s="12"/>
      <c r="M23" s="12"/>
      <c r="N23" s="12"/>
    </row>
    <row r="24" spans="1:14" ht="30" customHeight="1" x14ac:dyDescent="0.25">
      <c r="A24" s="204" t="s">
        <v>136</v>
      </c>
      <c r="B24" s="157" t="s">
        <v>137</v>
      </c>
      <c r="C24" s="77">
        <f t="shared" si="2"/>
        <v>0</v>
      </c>
      <c r="D24" s="99">
        <v>31</v>
      </c>
      <c r="E24" s="87"/>
      <c r="F24" s="99">
        <v>-31</v>
      </c>
      <c r="H24" s="12"/>
      <c r="I24" s="12"/>
      <c r="J24" s="12"/>
      <c r="L24" s="12"/>
      <c r="M24" s="12"/>
      <c r="N24" s="12"/>
    </row>
    <row r="25" spans="1:14" ht="15" x14ac:dyDescent="0.25">
      <c r="A25" s="204" t="s">
        <v>148</v>
      </c>
      <c r="B25" s="157" t="s">
        <v>149</v>
      </c>
      <c r="C25" s="77">
        <f t="shared" si="2"/>
        <v>0</v>
      </c>
      <c r="D25" s="99">
        <v>351.1</v>
      </c>
      <c r="E25" s="87"/>
      <c r="F25" s="99">
        <v>-351.1</v>
      </c>
      <c r="H25" s="12"/>
      <c r="I25" s="12"/>
      <c r="J25" s="12"/>
      <c r="L25" s="12"/>
      <c r="M25" s="12"/>
      <c r="N25" s="12"/>
    </row>
    <row r="26" spans="1:14" ht="15" x14ac:dyDescent="0.25">
      <c r="A26" s="204" t="s">
        <v>146</v>
      </c>
      <c r="B26" s="157" t="s">
        <v>147</v>
      </c>
      <c r="C26" s="77">
        <f t="shared" si="2"/>
        <v>0</v>
      </c>
      <c r="D26" s="99">
        <v>44</v>
      </c>
      <c r="E26" s="87"/>
      <c r="F26" s="165">
        <v>-44</v>
      </c>
      <c r="H26" s="12"/>
      <c r="I26" s="95"/>
      <c r="J26" s="12"/>
      <c r="K26" s="12"/>
      <c r="L26" s="12"/>
      <c r="M26" s="12"/>
      <c r="N26" s="12"/>
    </row>
    <row r="27" spans="1:14" ht="14.25" x14ac:dyDescent="0.2">
      <c r="A27" s="142" t="s">
        <v>25</v>
      </c>
      <c r="B27" s="89" t="s">
        <v>26</v>
      </c>
      <c r="C27" s="79">
        <f t="shared" ref="C27:C48" si="7">D27+F27</f>
        <v>146.80000000000001</v>
      </c>
      <c r="D27" s="87">
        <f>D28+D29</f>
        <v>185</v>
      </c>
      <c r="E27" s="87">
        <f t="shared" ref="E27:F27" si="8">E28+E29</f>
        <v>0</v>
      </c>
      <c r="F27" s="87">
        <f t="shared" si="8"/>
        <v>-38.200000000000003</v>
      </c>
      <c r="H27" s="95"/>
      <c r="I27" s="95"/>
      <c r="J27" s="12"/>
      <c r="K27" s="12"/>
      <c r="L27" s="12"/>
      <c r="M27" s="92"/>
      <c r="N27" s="12"/>
    </row>
    <row r="28" spans="1:14" ht="15" x14ac:dyDescent="0.25">
      <c r="A28" s="205" t="s">
        <v>66</v>
      </c>
      <c r="B28" s="164" t="s">
        <v>7</v>
      </c>
      <c r="C28" s="77">
        <f t="shared" si="7"/>
        <v>146.80000000000001</v>
      </c>
      <c r="D28" s="99">
        <v>146.80000000000001</v>
      </c>
      <c r="E28" s="99"/>
      <c r="F28" s="146"/>
      <c r="G28" s="179"/>
      <c r="H28" s="95"/>
      <c r="I28" s="95"/>
      <c r="J28" s="3"/>
      <c r="K28" s="12"/>
      <c r="L28" s="12"/>
      <c r="M28" s="92"/>
      <c r="N28" s="12"/>
    </row>
    <row r="29" spans="1:14" ht="15" x14ac:dyDescent="0.25">
      <c r="A29" s="205" t="s">
        <v>101</v>
      </c>
      <c r="B29" s="164" t="s">
        <v>100</v>
      </c>
      <c r="C29" s="77">
        <f t="shared" si="7"/>
        <v>0</v>
      </c>
      <c r="D29" s="99">
        <v>38.200000000000003</v>
      </c>
      <c r="E29" s="99"/>
      <c r="F29" s="99">
        <v>-38.200000000000003</v>
      </c>
      <c r="G29" s="179"/>
      <c r="H29" s="95"/>
      <c r="I29" s="12"/>
      <c r="J29" s="12"/>
      <c r="K29" s="12"/>
      <c r="L29" s="12"/>
      <c r="M29" s="85"/>
      <c r="N29" s="94"/>
    </row>
    <row r="30" spans="1:14" ht="14.25" x14ac:dyDescent="0.2">
      <c r="A30" s="188" t="s">
        <v>108</v>
      </c>
      <c r="B30" s="187" t="s">
        <v>109</v>
      </c>
      <c r="C30" s="80">
        <f t="shared" si="7"/>
        <v>509.6</v>
      </c>
      <c r="D30" s="100">
        <f>D31+D32</f>
        <v>527.6</v>
      </c>
      <c r="E30" s="100">
        <f t="shared" ref="E30:F30" si="9">E31+E32</f>
        <v>0</v>
      </c>
      <c r="F30" s="100">
        <f t="shared" si="9"/>
        <v>-18</v>
      </c>
      <c r="G30" s="179"/>
      <c r="H30" s="95"/>
      <c r="I30" s="12"/>
      <c r="K30" s="12"/>
      <c r="L30" s="12"/>
      <c r="M30" s="12"/>
      <c r="N30" s="12"/>
    </row>
    <row r="31" spans="1:14" ht="15" x14ac:dyDescent="0.25">
      <c r="A31" s="205" t="s">
        <v>110</v>
      </c>
      <c r="B31" s="164" t="s">
        <v>7</v>
      </c>
      <c r="C31" s="77">
        <f t="shared" si="7"/>
        <v>9.6000000000000014</v>
      </c>
      <c r="D31" s="99">
        <v>27.6</v>
      </c>
      <c r="E31" s="99"/>
      <c r="F31" s="99">
        <v>-18</v>
      </c>
      <c r="G31" s="179"/>
      <c r="H31" s="95"/>
      <c r="I31" s="12"/>
      <c r="K31" s="12"/>
      <c r="L31" s="12"/>
      <c r="M31" s="12"/>
      <c r="N31" s="12"/>
    </row>
    <row r="32" spans="1:14" ht="60" x14ac:dyDescent="0.25">
      <c r="A32" s="207" t="s">
        <v>143</v>
      </c>
      <c r="B32" s="164" t="s">
        <v>144</v>
      </c>
      <c r="C32" s="77">
        <f t="shared" si="7"/>
        <v>500</v>
      </c>
      <c r="D32" s="99">
        <v>500</v>
      </c>
      <c r="E32" s="99"/>
      <c r="F32" s="99"/>
      <c r="G32" s="179"/>
      <c r="H32" s="95"/>
      <c r="I32" s="12"/>
      <c r="K32" s="12"/>
      <c r="L32" s="12"/>
      <c r="M32" s="12"/>
      <c r="N32" s="12"/>
    </row>
    <row r="33" spans="1:14" ht="14.25" x14ac:dyDescent="0.2">
      <c r="A33" s="142" t="s">
        <v>51</v>
      </c>
      <c r="B33" s="112" t="s">
        <v>52</v>
      </c>
      <c r="C33" s="151">
        <f t="shared" si="7"/>
        <v>8.5529999999999973</v>
      </c>
      <c r="D33" s="168">
        <f>D35+D36+D34</f>
        <v>-8.7469999999999999</v>
      </c>
      <c r="E33" s="100">
        <f t="shared" ref="E33:F33" si="10">E35+E36+E34</f>
        <v>40</v>
      </c>
      <c r="F33" s="100">
        <f t="shared" si="10"/>
        <v>17.299999999999997</v>
      </c>
      <c r="G33" s="78"/>
      <c r="H33" s="95"/>
      <c r="I33" s="12"/>
      <c r="K33" s="12"/>
    </row>
    <row r="34" spans="1:14" ht="15" x14ac:dyDescent="0.25">
      <c r="A34" s="203" t="s">
        <v>127</v>
      </c>
      <c r="B34" s="164" t="s">
        <v>7</v>
      </c>
      <c r="C34" s="77">
        <f t="shared" si="7"/>
        <v>-51.5</v>
      </c>
      <c r="D34" s="99">
        <v>-59.7</v>
      </c>
      <c r="E34" s="100"/>
      <c r="F34" s="99">
        <v>8.1999999999999993</v>
      </c>
      <c r="G34" s="78"/>
      <c r="H34" s="95"/>
      <c r="I34" s="12"/>
      <c r="K34" s="12"/>
    </row>
    <row r="35" spans="1:14" ht="30" x14ac:dyDescent="0.25">
      <c r="A35" s="206" t="s">
        <v>88</v>
      </c>
      <c r="B35" s="107" t="s">
        <v>89</v>
      </c>
      <c r="C35" s="148">
        <f t="shared" si="7"/>
        <v>49.953000000000003</v>
      </c>
      <c r="D35" s="146">
        <v>49.953000000000003</v>
      </c>
      <c r="E35" s="99">
        <v>40</v>
      </c>
      <c r="F35" s="178"/>
      <c r="G35" s="78"/>
      <c r="H35" s="95"/>
      <c r="I35" s="12"/>
      <c r="K35" s="12"/>
      <c r="L35" s="12"/>
      <c r="M35" s="12"/>
      <c r="N35" s="12"/>
    </row>
    <row r="36" spans="1:14" ht="30" x14ac:dyDescent="0.25">
      <c r="A36" s="82" t="s">
        <v>90</v>
      </c>
      <c r="B36" s="110" t="s">
        <v>122</v>
      </c>
      <c r="C36" s="77">
        <f t="shared" si="7"/>
        <v>10.1</v>
      </c>
      <c r="D36" s="118">
        <v>1</v>
      </c>
      <c r="E36" s="163"/>
      <c r="F36" s="118">
        <v>9.1</v>
      </c>
      <c r="G36" s="78"/>
      <c r="H36" s="95"/>
      <c r="I36" s="12"/>
      <c r="K36" s="12"/>
      <c r="L36" s="12"/>
      <c r="M36" s="12"/>
      <c r="N36" s="12"/>
    </row>
    <row r="37" spans="1:14" ht="42.75" x14ac:dyDescent="0.2">
      <c r="A37" s="88" t="s">
        <v>69</v>
      </c>
      <c r="B37" s="112" t="s">
        <v>70</v>
      </c>
      <c r="C37" s="151">
        <f t="shared" ref="C37:C43" si="11">D37+F37</f>
        <v>-85.695000000000007</v>
      </c>
      <c r="D37" s="168">
        <f>D40+D38</f>
        <v>-85.695000000000007</v>
      </c>
      <c r="E37" s="100">
        <f t="shared" ref="E37:F37" si="12">E40+E38</f>
        <v>0</v>
      </c>
      <c r="F37" s="100">
        <f t="shared" si="12"/>
        <v>0</v>
      </c>
      <c r="G37" s="78"/>
      <c r="H37" s="95"/>
      <c r="I37" s="12"/>
      <c r="K37" s="12"/>
      <c r="L37" s="12"/>
      <c r="M37" s="12"/>
      <c r="N37" s="12"/>
    </row>
    <row r="38" spans="1:14" ht="14.25" x14ac:dyDescent="0.2">
      <c r="A38" s="88" t="s">
        <v>128</v>
      </c>
      <c r="B38" s="16" t="s">
        <v>57</v>
      </c>
      <c r="C38" s="80">
        <f t="shared" si="11"/>
        <v>-14.9</v>
      </c>
      <c r="D38" s="100">
        <f>D39</f>
        <v>-14.9</v>
      </c>
      <c r="E38" s="100">
        <f t="shared" ref="E38:F38" si="13">E39</f>
        <v>0</v>
      </c>
      <c r="F38" s="100">
        <f t="shared" si="13"/>
        <v>0</v>
      </c>
      <c r="G38" s="78"/>
      <c r="H38" s="95"/>
      <c r="I38" s="12"/>
      <c r="K38" s="12"/>
      <c r="L38" s="12"/>
      <c r="M38" s="12"/>
      <c r="N38" s="12"/>
    </row>
    <row r="39" spans="1:14" ht="30" x14ac:dyDescent="0.25">
      <c r="A39" s="74" t="s">
        <v>129</v>
      </c>
      <c r="B39" s="18" t="s">
        <v>130</v>
      </c>
      <c r="C39" s="77">
        <f t="shared" si="11"/>
        <v>-14.9</v>
      </c>
      <c r="D39" s="99">
        <v>-14.9</v>
      </c>
      <c r="E39" s="100"/>
      <c r="F39" s="100"/>
      <c r="G39" s="78"/>
      <c r="H39" s="95"/>
      <c r="I39" s="12"/>
      <c r="K39" s="12"/>
      <c r="L39" s="12"/>
      <c r="M39" s="12"/>
      <c r="N39" s="12"/>
    </row>
    <row r="40" spans="1:14" ht="14.25" x14ac:dyDescent="0.2">
      <c r="A40" s="88" t="s">
        <v>71</v>
      </c>
      <c r="B40" s="112" t="s">
        <v>52</v>
      </c>
      <c r="C40" s="151">
        <f t="shared" si="11"/>
        <v>-70.795000000000002</v>
      </c>
      <c r="D40" s="168">
        <f>D41</f>
        <v>-70.795000000000002</v>
      </c>
      <c r="E40" s="100">
        <f t="shared" ref="E40:F40" si="14">E41</f>
        <v>0</v>
      </c>
      <c r="F40" s="100">
        <f t="shared" si="14"/>
        <v>0</v>
      </c>
      <c r="G40" s="78"/>
      <c r="H40" s="95"/>
      <c r="I40" s="12"/>
      <c r="K40" s="12"/>
      <c r="L40" s="12"/>
      <c r="M40" s="12"/>
      <c r="N40" s="12"/>
    </row>
    <row r="41" spans="1:14" ht="30" x14ac:dyDescent="0.25">
      <c r="A41" s="74" t="s">
        <v>72</v>
      </c>
      <c r="B41" s="18" t="s">
        <v>73</v>
      </c>
      <c r="C41" s="148">
        <f t="shared" si="11"/>
        <v>-70.795000000000002</v>
      </c>
      <c r="D41" s="146">
        <v>-70.795000000000002</v>
      </c>
      <c r="E41" s="99"/>
      <c r="F41" s="99"/>
      <c r="G41" s="78"/>
      <c r="H41" s="95"/>
      <c r="I41" s="12"/>
      <c r="K41" s="98"/>
      <c r="L41" s="12"/>
      <c r="M41" s="12"/>
      <c r="N41" s="12"/>
    </row>
    <row r="42" spans="1:14" ht="32.25" customHeight="1" x14ac:dyDescent="0.2">
      <c r="A42" s="88" t="s">
        <v>131</v>
      </c>
      <c r="B42" s="112" t="s">
        <v>132</v>
      </c>
      <c r="C42" s="80">
        <f t="shared" si="11"/>
        <v>-70</v>
      </c>
      <c r="D42" s="100">
        <f>D43</f>
        <v>0</v>
      </c>
      <c r="E42" s="100">
        <f t="shared" ref="E42:F42" si="15">E43</f>
        <v>0</v>
      </c>
      <c r="F42" s="100">
        <f t="shared" si="15"/>
        <v>-70</v>
      </c>
      <c r="G42" s="78"/>
      <c r="H42" s="95"/>
      <c r="I42" s="12"/>
      <c r="K42" s="12"/>
      <c r="L42" s="12"/>
      <c r="M42" s="12"/>
      <c r="N42" s="12"/>
    </row>
    <row r="43" spans="1:14" ht="15" x14ac:dyDescent="0.25">
      <c r="A43" s="74" t="s">
        <v>133</v>
      </c>
      <c r="B43" s="17" t="s">
        <v>7</v>
      </c>
      <c r="C43" s="77">
        <f t="shared" si="11"/>
        <v>-70</v>
      </c>
      <c r="D43" s="146"/>
      <c r="E43" s="99"/>
      <c r="F43" s="99">
        <v>-70</v>
      </c>
      <c r="G43" s="78"/>
      <c r="H43" s="95"/>
      <c r="I43" s="12"/>
      <c r="K43" s="12"/>
      <c r="L43" s="12"/>
      <c r="M43" s="12"/>
      <c r="N43" s="12"/>
    </row>
    <row r="44" spans="1:14" ht="30" customHeight="1" x14ac:dyDescent="0.2">
      <c r="A44" s="88" t="s">
        <v>40</v>
      </c>
      <c r="B44" s="112" t="s">
        <v>49</v>
      </c>
      <c r="C44" s="217">
        <f t="shared" si="7"/>
        <v>362.24200000000002</v>
      </c>
      <c r="D44" s="151">
        <f>D45+D46+D47+D48</f>
        <v>359.84200000000004</v>
      </c>
      <c r="E44" s="151">
        <f t="shared" ref="E44:F44" si="16">E45+E46+E47+E48</f>
        <v>308.95799999999997</v>
      </c>
      <c r="F44" s="151">
        <f t="shared" si="16"/>
        <v>2.4</v>
      </c>
      <c r="G44" s="78"/>
      <c r="H44" s="95"/>
      <c r="I44" s="12"/>
      <c r="L44" s="97"/>
      <c r="M44" s="12"/>
      <c r="N44" s="12"/>
    </row>
    <row r="45" spans="1:14" ht="15" x14ac:dyDescent="0.25">
      <c r="A45" s="74" t="s">
        <v>41</v>
      </c>
      <c r="B45" s="17" t="s">
        <v>7</v>
      </c>
      <c r="C45" s="72">
        <f t="shared" si="7"/>
        <v>0</v>
      </c>
      <c r="D45" s="77">
        <v>-2.4</v>
      </c>
      <c r="E45" s="90">
        <v>5</v>
      </c>
      <c r="F45" s="77">
        <v>2.4</v>
      </c>
      <c r="G45" s="78"/>
      <c r="H45" s="95"/>
      <c r="I45" s="12"/>
      <c r="L45" s="12"/>
      <c r="M45" s="12"/>
      <c r="N45" s="12"/>
    </row>
    <row r="46" spans="1:14" ht="15" x14ac:dyDescent="0.25">
      <c r="A46" s="74" t="s">
        <v>42</v>
      </c>
      <c r="B46" s="17" t="s">
        <v>43</v>
      </c>
      <c r="C46" s="231">
        <v>302.34199999999998</v>
      </c>
      <c r="D46" s="148">
        <v>302.34199999999998</v>
      </c>
      <c r="E46" s="215">
        <v>278.05799999999999</v>
      </c>
      <c r="F46" s="77"/>
      <c r="G46" s="78"/>
      <c r="H46" s="95"/>
      <c r="I46" s="12"/>
      <c r="L46" s="12"/>
      <c r="M46" s="12"/>
      <c r="N46" s="12"/>
    </row>
    <row r="47" spans="1:14" ht="15" x14ac:dyDescent="0.25">
      <c r="A47" s="74" t="s">
        <v>154</v>
      </c>
      <c r="B47" s="125" t="s">
        <v>156</v>
      </c>
      <c r="C47" s="72">
        <f t="shared" si="7"/>
        <v>26.3</v>
      </c>
      <c r="D47" s="77">
        <f>'6 priedas'!D54</f>
        <v>26.3</v>
      </c>
      <c r="E47" s="77">
        <f>'6 priedas'!E54</f>
        <v>25.9</v>
      </c>
      <c r="F47" s="77">
        <f>'6 priedas'!F54</f>
        <v>0</v>
      </c>
      <c r="G47" s="78"/>
      <c r="H47" s="95"/>
      <c r="L47" s="12"/>
      <c r="M47" s="12"/>
      <c r="N47" s="12"/>
    </row>
    <row r="48" spans="1:14" ht="15" x14ac:dyDescent="0.25">
      <c r="A48" s="74" t="s">
        <v>68</v>
      </c>
      <c r="B48" s="125" t="s">
        <v>157</v>
      </c>
      <c r="C48" s="72">
        <f t="shared" si="7"/>
        <v>33.6</v>
      </c>
      <c r="D48" s="77">
        <v>33.6</v>
      </c>
      <c r="E48" s="77">
        <f>'6 priedas'!E53</f>
        <v>0</v>
      </c>
      <c r="F48" s="77">
        <v>0</v>
      </c>
      <c r="G48" s="78"/>
      <c r="H48" s="95"/>
      <c r="J48" s="12"/>
      <c r="L48" s="12"/>
      <c r="M48" s="12"/>
      <c r="N48" s="12"/>
    </row>
    <row r="49" spans="1:14" ht="15" x14ac:dyDescent="0.2">
      <c r="A49" s="74" t="s">
        <v>22</v>
      </c>
      <c r="B49" s="15" t="s">
        <v>2</v>
      </c>
      <c r="C49" s="147">
        <f>D49+F49</f>
        <v>905.50000000000023</v>
      </c>
      <c r="D49" s="158">
        <f>D14+D37+D44+D42</f>
        <v>1415.7100000000003</v>
      </c>
      <c r="E49" s="158">
        <f>E14+E37+E44+E42</f>
        <v>348.95799999999997</v>
      </c>
      <c r="F49" s="158">
        <f>F14+F37+F44+F42</f>
        <v>-510.21000000000004</v>
      </c>
      <c r="G49" s="78"/>
      <c r="H49" s="95"/>
      <c r="I49" s="12"/>
      <c r="J49" s="12"/>
      <c r="L49" s="12"/>
      <c r="M49" s="12"/>
      <c r="N49" s="12"/>
    </row>
    <row r="50" spans="1:14" ht="15" x14ac:dyDescent="0.2">
      <c r="A50" s="74"/>
      <c r="B50" s="19" t="s">
        <v>8</v>
      </c>
      <c r="C50" s="14"/>
      <c r="D50" s="14"/>
      <c r="E50" s="14"/>
      <c r="F50" s="14"/>
      <c r="G50" s="78"/>
      <c r="H50" s="78"/>
      <c r="I50" s="12"/>
      <c r="J50" s="12"/>
      <c r="L50" s="97"/>
      <c r="M50" s="12"/>
      <c r="N50" s="12"/>
    </row>
    <row r="51" spans="1:14" ht="15" x14ac:dyDescent="0.25">
      <c r="A51" s="81" t="s">
        <v>13</v>
      </c>
      <c r="B51" s="17" t="s">
        <v>7</v>
      </c>
      <c r="C51" s="77">
        <f t="shared" ref="C51:C56" si="17">D51+F51</f>
        <v>19.999999999999986</v>
      </c>
      <c r="D51" s="214">
        <f>D21+D28+D31+D45+D34+D39+D43+D19+D23</f>
        <v>109.00999999999999</v>
      </c>
      <c r="E51" s="76">
        <f t="shared" ref="E51:F51" si="18">E21+E28+E31+E45+E34+E39+E43+E19+E23</f>
        <v>5</v>
      </c>
      <c r="F51" s="214">
        <f t="shared" si="18"/>
        <v>-89.01</v>
      </c>
      <c r="H51" s="78"/>
      <c r="I51" s="12"/>
      <c r="J51" s="12"/>
      <c r="L51" s="3"/>
      <c r="M51" s="12"/>
      <c r="N51" s="12"/>
    </row>
    <row r="52" spans="1:14" ht="15" x14ac:dyDescent="0.25">
      <c r="A52" s="81" t="s">
        <v>48</v>
      </c>
      <c r="B52" s="17" t="s">
        <v>43</v>
      </c>
      <c r="C52" s="77">
        <f t="shared" si="17"/>
        <v>281.5</v>
      </c>
      <c r="D52" s="76">
        <f>D35+D41+D46</f>
        <v>281.5</v>
      </c>
      <c r="E52" s="149">
        <f>E35+E41+E46</f>
        <v>318.05799999999999</v>
      </c>
      <c r="F52" s="76">
        <f>F35+F41+F46</f>
        <v>0</v>
      </c>
      <c r="H52" s="78"/>
      <c r="I52" s="12"/>
      <c r="J52" s="12"/>
      <c r="L52" s="12"/>
      <c r="M52" s="12"/>
      <c r="N52" s="12"/>
    </row>
    <row r="53" spans="1:14" ht="30" x14ac:dyDescent="0.25">
      <c r="A53" s="81" t="s">
        <v>47</v>
      </c>
      <c r="B53" s="110" t="s">
        <v>46</v>
      </c>
      <c r="C53" s="77">
        <f t="shared" si="17"/>
        <v>604</v>
      </c>
      <c r="D53" s="76">
        <f>D16+D36+D47+D32+D24+D48</f>
        <v>591.9</v>
      </c>
      <c r="E53" s="76">
        <f t="shared" ref="E53:F53" si="19">E16+E36+E47+E32+E24+E48</f>
        <v>25.9</v>
      </c>
      <c r="F53" s="76">
        <f t="shared" si="19"/>
        <v>12.100000000000001</v>
      </c>
      <c r="H53" s="78"/>
      <c r="I53" s="12"/>
      <c r="J53" s="12"/>
      <c r="L53" s="12"/>
      <c r="M53" s="12"/>
      <c r="N53" s="12"/>
    </row>
    <row r="54" spans="1:14" ht="15" x14ac:dyDescent="0.25">
      <c r="A54" s="197" t="s">
        <v>123</v>
      </c>
      <c r="B54" s="164" t="s">
        <v>100</v>
      </c>
      <c r="C54" s="77">
        <f t="shared" si="17"/>
        <v>0</v>
      </c>
      <c r="D54" s="72">
        <f>D29</f>
        <v>38.200000000000003</v>
      </c>
      <c r="E54" s="72">
        <f t="shared" ref="E54:F54" si="20">E29</f>
        <v>0</v>
      </c>
      <c r="F54" s="72">
        <f t="shared" si="20"/>
        <v>-38.200000000000003</v>
      </c>
      <c r="I54" s="12"/>
      <c r="J54" s="12"/>
    </row>
    <row r="55" spans="1:14" ht="15" x14ac:dyDescent="0.25">
      <c r="A55" s="197" t="s">
        <v>150</v>
      </c>
      <c r="B55" s="18" t="s">
        <v>152</v>
      </c>
      <c r="C55" s="77">
        <f t="shared" si="17"/>
        <v>0</v>
      </c>
      <c r="D55" s="72">
        <f>D26</f>
        <v>44</v>
      </c>
      <c r="E55" s="72">
        <f t="shared" ref="E55:F55" si="21">E26</f>
        <v>0</v>
      </c>
      <c r="F55" s="72">
        <f t="shared" si="21"/>
        <v>-44</v>
      </c>
      <c r="I55" s="12"/>
    </row>
    <row r="56" spans="1:14" ht="15" x14ac:dyDescent="0.25">
      <c r="A56" s="71" t="s">
        <v>151</v>
      </c>
      <c r="B56" s="157" t="s">
        <v>149</v>
      </c>
      <c r="C56" s="77">
        <f t="shared" si="17"/>
        <v>0</v>
      </c>
      <c r="D56" s="72">
        <f>D25</f>
        <v>351.1</v>
      </c>
      <c r="E56" s="72">
        <f t="shared" ref="E56:F56" si="22">E25</f>
        <v>0</v>
      </c>
      <c r="F56" s="72">
        <f t="shared" si="22"/>
        <v>-351.1</v>
      </c>
      <c r="I56" s="12"/>
    </row>
    <row r="57" spans="1:14" x14ac:dyDescent="0.2">
      <c r="A57" s="12"/>
      <c r="B57" s="213"/>
      <c r="C57" s="131"/>
      <c r="D57" s="131"/>
      <c r="E57" s="131"/>
      <c r="F57" s="3"/>
      <c r="I57" s="12"/>
    </row>
    <row r="58" spans="1:14" x14ac:dyDescent="0.2">
      <c r="H58" s="10"/>
      <c r="I58" s="12"/>
    </row>
    <row r="59" spans="1:14" x14ac:dyDescent="0.2">
      <c r="C59" s="1"/>
      <c r="D59" s="1"/>
      <c r="E59" s="1"/>
      <c r="F59" s="1"/>
      <c r="H59" s="91"/>
      <c r="I59" s="12"/>
    </row>
    <row r="60" spans="1:14" x14ac:dyDescent="0.2">
      <c r="H60" s="92"/>
      <c r="I60" s="12"/>
    </row>
    <row r="61" spans="1:14" x14ac:dyDescent="0.2">
      <c r="H61" s="93"/>
    </row>
    <row r="62" spans="1:14" x14ac:dyDescent="0.2">
      <c r="H62" s="93"/>
    </row>
    <row r="63" spans="1:14" x14ac:dyDescent="0.2">
      <c r="H63" s="12"/>
    </row>
    <row r="64" spans="1:14" x14ac:dyDescent="0.2">
      <c r="H64" s="91"/>
    </row>
    <row r="65" spans="8:9" x14ac:dyDescent="0.2">
      <c r="H65" s="12"/>
    </row>
    <row r="68" spans="8:9" ht="30" customHeight="1" x14ac:dyDescent="0.2"/>
    <row r="74" spans="8:9" ht="30" customHeight="1" x14ac:dyDescent="0.2"/>
    <row r="75" spans="8:9" x14ac:dyDescent="0.2">
      <c r="I75" s="10"/>
    </row>
    <row r="76" spans="8:9" x14ac:dyDescent="0.2">
      <c r="I76" s="12"/>
    </row>
    <row r="77" spans="8:9" x14ac:dyDescent="0.2">
      <c r="I77" s="12"/>
    </row>
    <row r="78" spans="8:9" x14ac:dyDescent="0.2">
      <c r="I78" s="94"/>
    </row>
    <row r="79" spans="8:9" x14ac:dyDescent="0.2">
      <c r="I79" s="91"/>
    </row>
    <row r="80" spans="8:9" x14ac:dyDescent="0.2">
      <c r="I80" s="92"/>
    </row>
    <row r="81" spans="9:9" x14ac:dyDescent="0.2">
      <c r="I81" s="91"/>
    </row>
    <row r="82" spans="9:9" x14ac:dyDescent="0.2">
      <c r="I82" s="12"/>
    </row>
    <row r="88" spans="9:9" ht="18" customHeight="1" x14ac:dyDescent="0.2"/>
    <row r="90" spans="9:9" ht="15" customHeight="1" x14ac:dyDescent="0.2"/>
    <row r="96" spans="9:9" ht="16.5" customHeight="1" x14ac:dyDescent="0.2"/>
    <row r="97" ht="16.5" customHeight="1" x14ac:dyDescent="0.2"/>
    <row r="100" ht="17.25" customHeight="1" x14ac:dyDescent="0.2"/>
    <row r="103" ht="16.5" customHeight="1" x14ac:dyDescent="0.2"/>
    <row r="108" ht="15.75" customHeight="1" x14ac:dyDescent="0.2"/>
    <row r="112" ht="30" customHeight="1" x14ac:dyDescent="0.2"/>
    <row r="119" spans="10:10" x14ac:dyDescent="0.2">
      <c r="J119" s="9"/>
    </row>
    <row r="133" ht="30" customHeight="1" x14ac:dyDescent="0.2"/>
    <row r="134" ht="15" customHeight="1" x14ac:dyDescent="0.2"/>
  </sheetData>
  <mergeCells count="11">
    <mergeCell ref="A10:A12"/>
    <mergeCell ref="B10:B12"/>
    <mergeCell ref="C10:C12"/>
    <mergeCell ref="D10:F10"/>
    <mergeCell ref="D11:E11"/>
    <mergeCell ref="F11:F12"/>
    <mergeCell ref="M16:N16"/>
    <mergeCell ref="B5:E5"/>
    <mergeCell ref="B6:D6"/>
    <mergeCell ref="B7:C7"/>
    <mergeCell ref="E9:F9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zoomScale="130" zoomScaleNormal="130" workbookViewId="0">
      <selection activeCell="C2" sqref="C2"/>
    </sheetView>
  </sheetViews>
  <sheetFormatPr defaultRowHeight="12.75" x14ac:dyDescent="0.2"/>
  <cols>
    <col min="1" max="1" width="6.140625" customWidth="1"/>
    <col min="2" max="2" width="47.4257812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75" t="s">
        <v>0</v>
      </c>
      <c r="D1" s="75"/>
      <c r="E1" s="75"/>
      <c r="F1" s="7"/>
    </row>
    <row r="2" spans="1:14" ht="16.5" customHeight="1" x14ac:dyDescent="0.25">
      <c r="A2" s="7"/>
      <c r="B2" s="7"/>
      <c r="C2" s="75" t="s">
        <v>159</v>
      </c>
      <c r="D2" s="75"/>
      <c r="E2" s="75"/>
      <c r="F2" s="7"/>
    </row>
    <row r="3" spans="1:14" ht="15" x14ac:dyDescent="0.25">
      <c r="A3" s="7"/>
      <c r="B3" s="7"/>
      <c r="C3" s="75" t="s">
        <v>34</v>
      </c>
      <c r="D3" s="75"/>
      <c r="E3" s="75"/>
      <c r="F3" s="7"/>
    </row>
    <row r="4" spans="1:14" ht="15" x14ac:dyDescent="0.25">
      <c r="A4" s="7"/>
      <c r="B4" s="7"/>
      <c r="C4" s="7"/>
      <c r="D4" s="7"/>
      <c r="E4" s="7"/>
      <c r="F4" s="7"/>
    </row>
    <row r="5" spans="1:14" ht="15.75" customHeight="1" x14ac:dyDescent="0.25">
      <c r="A5" s="7"/>
      <c r="B5" s="120" t="s">
        <v>30</v>
      </c>
      <c r="C5" s="120"/>
      <c r="D5" s="120"/>
      <c r="E5" s="120"/>
      <c r="F5" s="116"/>
    </row>
    <row r="6" spans="1:14" ht="15.75" customHeight="1" x14ac:dyDescent="0.25">
      <c r="A6" s="7"/>
      <c r="B6" s="120" t="s">
        <v>91</v>
      </c>
      <c r="C6" s="121"/>
      <c r="D6" s="121"/>
      <c r="E6" s="121"/>
      <c r="F6" s="117"/>
    </row>
    <row r="7" spans="1:14" ht="15.75" customHeight="1" x14ac:dyDescent="0.25">
      <c r="A7" s="7"/>
      <c r="B7" s="120"/>
      <c r="C7" s="121"/>
      <c r="D7" s="121"/>
      <c r="E7" s="121"/>
      <c r="F7" s="117"/>
    </row>
    <row r="8" spans="1:14" ht="15.75" customHeight="1" x14ac:dyDescent="0.25">
      <c r="A8" s="7"/>
      <c r="B8" s="7"/>
      <c r="C8" s="7"/>
      <c r="D8" s="7"/>
      <c r="E8" s="219" t="s">
        <v>21</v>
      </c>
      <c r="F8" s="223"/>
    </row>
    <row r="9" spans="1:14" ht="13.5" customHeight="1" x14ac:dyDescent="0.25">
      <c r="A9" s="224" t="s">
        <v>14</v>
      </c>
      <c r="B9" s="224" t="s">
        <v>31</v>
      </c>
      <c r="C9" s="224" t="s">
        <v>2</v>
      </c>
      <c r="D9" s="227" t="s">
        <v>3</v>
      </c>
      <c r="E9" s="227"/>
      <c r="F9" s="227"/>
    </row>
    <row r="10" spans="1:14" ht="31.5" customHeight="1" x14ac:dyDescent="0.25">
      <c r="A10" s="225"/>
      <c r="B10" s="225"/>
      <c r="C10" s="225"/>
      <c r="D10" s="227" t="s">
        <v>4</v>
      </c>
      <c r="E10" s="227"/>
      <c r="F10" s="224" t="s">
        <v>5</v>
      </c>
    </row>
    <row r="11" spans="1:14" ht="14.25" customHeight="1" x14ac:dyDescent="0.25">
      <c r="A11" s="226"/>
      <c r="B11" s="226"/>
      <c r="C11" s="226"/>
      <c r="D11" s="113" t="s">
        <v>6</v>
      </c>
      <c r="E11" s="105" t="s">
        <v>32</v>
      </c>
      <c r="F11" s="226"/>
      <c r="I11" s="95"/>
    </row>
    <row r="12" spans="1:14" ht="15" x14ac:dyDescent="0.25">
      <c r="A12" s="104">
        <v>1</v>
      </c>
      <c r="B12" s="104">
        <v>2</v>
      </c>
      <c r="C12" s="115">
        <v>3</v>
      </c>
      <c r="D12" s="104">
        <v>4</v>
      </c>
      <c r="E12" s="104">
        <v>5</v>
      </c>
      <c r="F12" s="104">
        <v>6</v>
      </c>
      <c r="I12" s="95"/>
    </row>
    <row r="13" spans="1:14" ht="15" customHeight="1" x14ac:dyDescent="0.25">
      <c r="A13" s="104">
        <v>1</v>
      </c>
      <c r="B13" s="175" t="s">
        <v>78</v>
      </c>
      <c r="C13" s="163">
        <f>D13+F13</f>
        <v>14.631</v>
      </c>
      <c r="D13" s="104">
        <v>14.631</v>
      </c>
      <c r="E13" s="163">
        <v>14.65</v>
      </c>
      <c r="F13" s="104"/>
      <c r="G13" s="192"/>
      <c r="I13" s="12"/>
    </row>
    <row r="14" spans="1:14" ht="17.25" customHeight="1" x14ac:dyDescent="0.25">
      <c r="A14" s="172">
        <v>2</v>
      </c>
      <c r="B14" s="107" t="s">
        <v>80</v>
      </c>
      <c r="C14" s="163">
        <f>D14+F14</f>
        <v>18.036999999999999</v>
      </c>
      <c r="D14" s="104">
        <v>18.036999999999999</v>
      </c>
      <c r="E14" s="104">
        <v>12.305999999999999</v>
      </c>
      <c r="F14" s="104"/>
      <c r="G14" s="78"/>
      <c r="I14" s="12"/>
    </row>
    <row r="15" spans="1:14" ht="15" x14ac:dyDescent="0.25">
      <c r="A15" s="104">
        <v>3</v>
      </c>
      <c r="B15" s="107" t="s">
        <v>60</v>
      </c>
      <c r="C15" s="166">
        <f t="shared" ref="C15:C36" si="0">D15+F15</f>
        <v>40.317</v>
      </c>
      <c r="D15" s="167">
        <v>40.317</v>
      </c>
      <c r="E15" s="155">
        <v>39.590000000000003</v>
      </c>
      <c r="F15" s="119"/>
      <c r="G15" s="78"/>
      <c r="H15" s="102"/>
      <c r="I15" s="12"/>
      <c r="J15" s="12"/>
      <c r="K15" s="12"/>
      <c r="L15" s="12"/>
      <c r="M15" s="12"/>
      <c r="N15" s="12"/>
    </row>
    <row r="16" spans="1:14" ht="15" x14ac:dyDescent="0.25">
      <c r="A16" s="172">
        <v>4</v>
      </c>
      <c r="B16" s="107" t="s">
        <v>59</v>
      </c>
      <c r="C16" s="166">
        <f t="shared" si="0"/>
        <v>37.466999999999999</v>
      </c>
      <c r="D16" s="167">
        <v>37.466999999999999</v>
      </c>
      <c r="E16" s="155">
        <v>36.841999999999999</v>
      </c>
      <c r="F16" s="119"/>
      <c r="G16" s="78"/>
      <c r="H16" s="152"/>
      <c r="I16" s="12"/>
      <c r="J16" s="12"/>
      <c r="K16" s="12"/>
      <c r="L16" s="12"/>
      <c r="M16" s="221"/>
      <c r="N16" s="221"/>
    </row>
    <row r="17" spans="1:14" ht="15" x14ac:dyDescent="0.25">
      <c r="A17" s="104">
        <v>5</v>
      </c>
      <c r="B17" s="107" t="s">
        <v>79</v>
      </c>
      <c r="C17" s="166">
        <f t="shared" si="0"/>
        <v>17.021999999999998</v>
      </c>
      <c r="D17" s="167">
        <v>17.021999999999998</v>
      </c>
      <c r="E17" s="155">
        <v>16.779</v>
      </c>
      <c r="F17" s="119"/>
      <c r="H17" s="171"/>
      <c r="I17" s="12"/>
      <c r="J17" s="12"/>
      <c r="K17" s="12"/>
      <c r="L17" s="12"/>
      <c r="M17" s="102"/>
      <c r="N17" s="102"/>
    </row>
    <row r="18" spans="1:14" ht="15" x14ac:dyDescent="0.25">
      <c r="A18" s="190">
        <v>6</v>
      </c>
      <c r="B18" s="107" t="s">
        <v>118</v>
      </c>
      <c r="C18" s="166">
        <f t="shared" si="0"/>
        <v>14.337</v>
      </c>
      <c r="D18" s="167">
        <v>14.337</v>
      </c>
      <c r="E18" s="155">
        <v>14.170999999999999</v>
      </c>
      <c r="F18" s="119"/>
      <c r="H18" s="189"/>
      <c r="I18" s="12"/>
      <c r="J18" s="102"/>
      <c r="K18" s="96"/>
      <c r="L18" s="12"/>
      <c r="M18" s="102"/>
      <c r="N18" s="94"/>
    </row>
    <row r="19" spans="1:14" ht="16.5" customHeight="1" x14ac:dyDescent="0.25">
      <c r="A19" s="104">
        <v>7</v>
      </c>
      <c r="B19" s="107" t="s">
        <v>62</v>
      </c>
      <c r="C19" s="163">
        <f t="shared" si="0"/>
        <v>13.916</v>
      </c>
      <c r="D19" s="155">
        <v>13.916</v>
      </c>
      <c r="E19" s="155">
        <v>13.845000000000001</v>
      </c>
      <c r="F19" s="119"/>
      <c r="G19" s="78"/>
      <c r="H19" s="144"/>
      <c r="I19" s="12"/>
      <c r="J19" s="12"/>
      <c r="K19" s="98"/>
      <c r="L19" s="97"/>
      <c r="M19" s="92"/>
      <c r="N19" s="97"/>
    </row>
    <row r="20" spans="1:14" ht="16.149999999999999" customHeight="1" x14ac:dyDescent="0.25">
      <c r="A20" s="190">
        <v>8</v>
      </c>
      <c r="B20" s="107" t="s">
        <v>119</v>
      </c>
      <c r="C20" s="163">
        <f t="shared" si="0"/>
        <v>-0.245</v>
      </c>
      <c r="D20" s="155">
        <v>-0.245</v>
      </c>
      <c r="E20" s="155"/>
      <c r="F20" s="119"/>
      <c r="G20" s="78"/>
      <c r="H20" s="189"/>
      <c r="I20" s="12"/>
      <c r="J20" s="12"/>
      <c r="K20" s="12"/>
      <c r="L20" s="12"/>
      <c r="M20" s="12"/>
      <c r="N20" s="12"/>
    </row>
    <row r="21" spans="1:14" ht="17.25" customHeight="1" x14ac:dyDescent="0.25">
      <c r="A21" s="104">
        <v>9</v>
      </c>
      <c r="B21" s="107" t="s">
        <v>117</v>
      </c>
      <c r="C21" s="163">
        <f t="shared" si="0"/>
        <v>-0.32100000000000001</v>
      </c>
      <c r="D21" s="155">
        <v>-0.32100000000000001</v>
      </c>
      <c r="E21" s="109">
        <v>-15</v>
      </c>
      <c r="F21" s="119"/>
      <c r="G21" s="78"/>
      <c r="H21" s="189"/>
      <c r="I21" s="12"/>
      <c r="J21" s="12"/>
      <c r="K21" s="12"/>
      <c r="L21" s="12"/>
      <c r="M21" s="12"/>
      <c r="N21" s="12"/>
    </row>
    <row r="22" spans="1:14" ht="15" x14ac:dyDescent="0.25">
      <c r="A22" s="190">
        <v>10</v>
      </c>
      <c r="B22" s="193" t="s">
        <v>115</v>
      </c>
      <c r="C22" s="163">
        <f t="shared" si="0"/>
        <v>16.417000000000002</v>
      </c>
      <c r="D22" s="155">
        <v>16.417000000000002</v>
      </c>
      <c r="E22" s="155">
        <v>16.157</v>
      </c>
      <c r="F22" s="119"/>
      <c r="G22" s="78"/>
      <c r="H22" s="189"/>
      <c r="I22" s="12"/>
      <c r="J22" s="12"/>
      <c r="K22" s="12"/>
      <c r="L22" s="12"/>
      <c r="M22" s="12"/>
      <c r="N22" s="12"/>
    </row>
    <row r="23" spans="1:14" ht="30" x14ac:dyDescent="0.25">
      <c r="A23" s="169">
        <v>11</v>
      </c>
      <c r="B23" s="107" t="s">
        <v>120</v>
      </c>
      <c r="C23" s="163">
        <f t="shared" si="0"/>
        <v>23.207000000000001</v>
      </c>
      <c r="D23" s="155">
        <v>23.207000000000001</v>
      </c>
      <c r="E23" s="155">
        <v>22.888999999999999</v>
      </c>
      <c r="F23" s="119"/>
      <c r="G23" s="78"/>
      <c r="H23" s="189"/>
      <c r="I23" s="12"/>
      <c r="J23" s="92"/>
      <c r="K23" s="12"/>
      <c r="L23" s="12"/>
      <c r="M23" s="12"/>
      <c r="N23" s="12"/>
    </row>
    <row r="24" spans="1:14" ht="16.5" customHeight="1" x14ac:dyDescent="0.25">
      <c r="A24" s="190">
        <v>12</v>
      </c>
      <c r="B24" s="107" t="s">
        <v>116</v>
      </c>
      <c r="C24" s="163">
        <f t="shared" si="0"/>
        <v>10.941000000000001</v>
      </c>
      <c r="D24" s="155">
        <v>10.941000000000001</v>
      </c>
      <c r="E24" s="155">
        <v>10.874000000000001</v>
      </c>
      <c r="F24" s="119"/>
      <c r="G24" s="78"/>
      <c r="H24" s="189"/>
      <c r="I24" s="94"/>
      <c r="J24" s="12"/>
      <c r="K24" s="12"/>
      <c r="L24" s="12"/>
      <c r="M24" s="12"/>
      <c r="N24" s="12"/>
    </row>
    <row r="25" spans="1:14" ht="15" customHeight="1" x14ac:dyDescent="0.25">
      <c r="A25" s="104">
        <v>14</v>
      </c>
      <c r="B25" s="107" t="s">
        <v>76</v>
      </c>
      <c r="C25" s="163">
        <f t="shared" si="0"/>
        <v>25.815999999999999</v>
      </c>
      <c r="D25" s="155">
        <v>25.815999999999999</v>
      </c>
      <c r="E25" s="155">
        <v>25.192</v>
      </c>
      <c r="F25" s="129"/>
      <c r="G25" s="78"/>
      <c r="H25" s="195"/>
      <c r="I25" s="195"/>
      <c r="J25" s="12"/>
      <c r="K25" s="12"/>
      <c r="L25" s="12"/>
      <c r="M25" s="12"/>
      <c r="N25" s="12"/>
    </row>
    <row r="26" spans="1:14" ht="15" x14ac:dyDescent="0.25">
      <c r="A26" s="172">
        <v>15</v>
      </c>
      <c r="B26" s="107" t="s">
        <v>84</v>
      </c>
      <c r="C26" s="163">
        <f t="shared" si="0"/>
        <v>7.12</v>
      </c>
      <c r="D26" s="155">
        <v>7.12</v>
      </c>
      <c r="E26" s="155">
        <v>7.0049999999999999</v>
      </c>
      <c r="F26" s="129"/>
      <c r="G26" s="78"/>
      <c r="H26" s="95"/>
      <c r="I26" s="12"/>
      <c r="J26" s="92"/>
      <c r="K26" s="12"/>
      <c r="L26" s="12"/>
      <c r="M26" s="12"/>
      <c r="N26" s="12"/>
    </row>
    <row r="27" spans="1:14" ht="15" customHeight="1" x14ac:dyDescent="0.25">
      <c r="A27" s="104">
        <v>16</v>
      </c>
      <c r="B27" s="107" t="s">
        <v>81</v>
      </c>
      <c r="C27" s="163">
        <f t="shared" si="0"/>
        <v>16.059999999999999</v>
      </c>
      <c r="D27" s="155">
        <v>16.059999999999999</v>
      </c>
      <c r="E27" s="155">
        <v>15.869</v>
      </c>
      <c r="F27" s="129"/>
      <c r="G27" s="78"/>
      <c r="H27" s="95"/>
      <c r="I27" s="12"/>
      <c r="J27" s="12"/>
      <c r="K27" s="12"/>
      <c r="L27" s="12"/>
      <c r="M27" s="12"/>
      <c r="N27" s="12"/>
    </row>
    <row r="28" spans="1:14" ht="15" customHeight="1" x14ac:dyDescent="0.25">
      <c r="A28" s="172">
        <v>17</v>
      </c>
      <c r="B28" s="107" t="s">
        <v>85</v>
      </c>
      <c r="C28" s="163">
        <f t="shared" si="0"/>
        <v>28.143999999999998</v>
      </c>
      <c r="D28" s="155">
        <v>28.143999999999998</v>
      </c>
      <c r="E28" s="155">
        <v>27.742000000000001</v>
      </c>
      <c r="F28" s="129"/>
      <c r="G28" s="78"/>
      <c r="H28" s="95"/>
      <c r="I28" s="12"/>
      <c r="J28" s="12"/>
      <c r="K28" s="12"/>
      <c r="L28" s="12"/>
      <c r="M28" s="12"/>
      <c r="N28" s="12"/>
    </row>
    <row r="29" spans="1:14" ht="15" x14ac:dyDescent="0.25">
      <c r="A29" s="104">
        <v>18</v>
      </c>
      <c r="B29" s="107" t="s">
        <v>86</v>
      </c>
      <c r="C29" s="163">
        <f t="shared" si="0"/>
        <v>22.195</v>
      </c>
      <c r="D29" s="155">
        <v>22.195</v>
      </c>
      <c r="E29" s="155">
        <v>21.827000000000002</v>
      </c>
      <c r="F29" s="129"/>
      <c r="G29" s="78"/>
      <c r="H29" s="95"/>
      <c r="I29" s="12"/>
      <c r="J29" s="92"/>
      <c r="K29" s="12"/>
      <c r="L29" s="12"/>
      <c r="M29" s="12"/>
      <c r="N29" s="12"/>
    </row>
    <row r="30" spans="1:14" ht="15" x14ac:dyDescent="0.25">
      <c r="A30" s="104">
        <v>21</v>
      </c>
      <c r="B30" s="107" t="s">
        <v>63</v>
      </c>
      <c r="C30" s="163">
        <f t="shared" si="0"/>
        <v>-0.11700000000000001</v>
      </c>
      <c r="D30" s="155">
        <v>-0.11700000000000001</v>
      </c>
      <c r="E30" s="155">
        <v>-0.115</v>
      </c>
      <c r="F30" s="129"/>
      <c r="G30" s="78"/>
      <c r="H30" s="195"/>
      <c r="I30" s="195"/>
      <c r="J30" s="12"/>
      <c r="K30" s="12"/>
      <c r="L30" s="12"/>
      <c r="M30" s="92"/>
      <c r="N30" s="12"/>
    </row>
    <row r="31" spans="1:14" ht="15" x14ac:dyDescent="0.25">
      <c r="A31" s="104">
        <v>22</v>
      </c>
      <c r="B31" s="107" t="s">
        <v>61</v>
      </c>
      <c r="C31" s="163">
        <f t="shared" si="0"/>
        <v>-1.0840000000000001</v>
      </c>
      <c r="D31" s="155">
        <v>-1.0840000000000001</v>
      </c>
      <c r="E31" s="155">
        <v>-1.069</v>
      </c>
      <c r="F31" s="129"/>
      <c r="G31" s="78"/>
      <c r="H31" s="95"/>
      <c r="I31" s="12"/>
      <c r="J31" s="12"/>
      <c r="K31" s="12"/>
      <c r="L31" s="12"/>
      <c r="M31" s="92"/>
      <c r="N31" s="12"/>
    </row>
    <row r="32" spans="1:14" ht="15" x14ac:dyDescent="0.25">
      <c r="A32" s="104">
        <v>23</v>
      </c>
      <c r="B32" s="107" t="s">
        <v>105</v>
      </c>
      <c r="C32" s="163">
        <f t="shared" si="0"/>
        <v>-0.57899999999999996</v>
      </c>
      <c r="D32" s="155">
        <v>-0.57899999999999996</v>
      </c>
      <c r="E32" s="155">
        <v>-0.57099999999999995</v>
      </c>
      <c r="F32" s="129"/>
      <c r="G32" s="78"/>
      <c r="H32" s="95"/>
      <c r="I32" s="12"/>
      <c r="J32" s="12"/>
      <c r="K32" s="12"/>
      <c r="L32" s="12"/>
      <c r="M32" s="85"/>
      <c r="N32" s="94"/>
    </row>
    <row r="33" spans="1:14" ht="15" x14ac:dyDescent="0.25">
      <c r="A33" s="194">
        <v>24</v>
      </c>
      <c r="B33" s="177" t="s">
        <v>106</v>
      </c>
      <c r="C33" s="163">
        <f t="shared" si="0"/>
        <v>-0.19900000000000001</v>
      </c>
      <c r="D33" s="155">
        <v>-0.19900000000000001</v>
      </c>
      <c r="E33" s="155">
        <v>-0.19600000000000001</v>
      </c>
      <c r="F33" s="129"/>
      <c r="G33" s="78"/>
      <c r="H33" s="95"/>
      <c r="I33" s="12"/>
      <c r="J33" s="12"/>
      <c r="K33" s="12"/>
      <c r="L33" s="12"/>
      <c r="M33" s="12"/>
      <c r="N33" s="12"/>
    </row>
    <row r="34" spans="1:14" ht="15.75" customHeight="1" x14ac:dyDescent="0.25">
      <c r="A34" s="194">
        <v>25</v>
      </c>
      <c r="B34" s="177" t="s">
        <v>121</v>
      </c>
      <c r="C34" s="163">
        <f t="shared" si="0"/>
        <v>-0.74</v>
      </c>
      <c r="D34" s="155">
        <v>-0.74</v>
      </c>
      <c r="E34" s="155">
        <v>-0.72899999999999998</v>
      </c>
      <c r="F34" s="129"/>
      <c r="G34" s="78"/>
      <c r="H34" s="95"/>
      <c r="I34" s="12"/>
      <c r="J34" s="12"/>
      <c r="K34" s="12"/>
      <c r="L34" s="12"/>
      <c r="M34" s="12"/>
      <c r="N34" s="12"/>
    </row>
    <row r="35" spans="1:14" ht="47.25" customHeight="1" x14ac:dyDescent="0.25">
      <c r="A35" s="176">
        <v>26</v>
      </c>
      <c r="B35" s="177" t="s">
        <v>87</v>
      </c>
      <c r="C35" s="163">
        <f t="shared" si="0"/>
        <v>49.953000000000003</v>
      </c>
      <c r="D35" s="155">
        <v>49.953000000000003</v>
      </c>
      <c r="E35" s="109">
        <v>40</v>
      </c>
      <c r="F35" s="129"/>
      <c r="G35" s="78"/>
      <c r="H35" s="95"/>
      <c r="I35" s="12"/>
      <c r="J35" s="12"/>
      <c r="K35" s="12"/>
      <c r="L35" s="12"/>
      <c r="M35" s="12"/>
      <c r="N35" s="12"/>
    </row>
    <row r="36" spans="1:14" ht="48" customHeight="1" x14ac:dyDescent="0.25">
      <c r="A36" s="174">
        <v>27</v>
      </c>
      <c r="B36" s="107" t="s">
        <v>83</v>
      </c>
      <c r="C36" s="163">
        <f t="shared" si="0"/>
        <v>-70.795000000000002</v>
      </c>
      <c r="D36" s="155">
        <v>-70.795000000000002</v>
      </c>
      <c r="E36" s="155"/>
      <c r="F36" s="129"/>
      <c r="G36" s="78"/>
      <c r="H36" s="95"/>
      <c r="I36" s="12"/>
      <c r="J36" s="12"/>
      <c r="K36" s="12"/>
      <c r="L36" s="97"/>
      <c r="M36" s="12"/>
      <c r="N36" s="12"/>
    </row>
    <row r="37" spans="1:14" ht="13.5" customHeight="1" x14ac:dyDescent="0.2">
      <c r="A37" s="86">
        <v>29</v>
      </c>
      <c r="B37" s="108" t="s">
        <v>33</v>
      </c>
      <c r="C37" s="170">
        <f>SUM(C13:C36)</f>
        <v>281.49999999999994</v>
      </c>
      <c r="D37" s="156">
        <f>SUM(D13:D36)</f>
        <v>281.49999999999994</v>
      </c>
      <c r="E37" s="156">
        <f t="shared" ref="E37:F37" si="1">SUM(E13:E36)</f>
        <v>318.05799999999994</v>
      </c>
      <c r="F37" s="123">
        <f t="shared" si="1"/>
        <v>0</v>
      </c>
      <c r="I37" s="12"/>
      <c r="J37" s="12"/>
      <c r="K37" s="12"/>
      <c r="L37" s="12"/>
      <c r="M37" s="12"/>
      <c r="N37" s="12"/>
    </row>
    <row r="38" spans="1:14" ht="12.75" customHeight="1" x14ac:dyDescent="0.2">
      <c r="A38" s="101"/>
      <c r="B38" s="130"/>
      <c r="C38" s="131"/>
      <c r="D38" s="131"/>
      <c r="E38" s="131"/>
      <c r="F38" s="3"/>
      <c r="I38" s="12"/>
      <c r="J38" s="92"/>
      <c r="K38" s="12"/>
      <c r="L38" s="12"/>
      <c r="M38" s="12"/>
      <c r="N38" s="12"/>
    </row>
    <row r="39" spans="1:14" ht="15" x14ac:dyDescent="0.2">
      <c r="A39" s="101"/>
      <c r="B39" s="36"/>
      <c r="C39" s="3"/>
      <c r="D39" s="3"/>
      <c r="E39" s="3"/>
      <c r="F39" s="3"/>
      <c r="I39" s="12"/>
      <c r="J39" s="12"/>
      <c r="K39" s="12"/>
      <c r="L39" s="12"/>
      <c r="M39" s="12"/>
      <c r="N39" s="12"/>
    </row>
    <row r="40" spans="1:14" ht="15" x14ac:dyDescent="0.2">
      <c r="A40" s="101"/>
      <c r="B40" s="36"/>
      <c r="C40" s="3"/>
      <c r="D40" s="3"/>
      <c r="E40" s="3"/>
      <c r="F40" s="3"/>
      <c r="I40" s="12"/>
      <c r="J40" s="12"/>
      <c r="K40" s="12"/>
      <c r="L40" s="12"/>
      <c r="M40" s="12"/>
      <c r="N40" s="12"/>
    </row>
    <row r="41" spans="1:14" x14ac:dyDescent="0.2">
      <c r="A41" s="12"/>
      <c r="B41" s="2"/>
      <c r="C41" s="3"/>
      <c r="D41" s="3"/>
      <c r="E41" s="3"/>
      <c r="F41" s="3"/>
      <c r="I41" s="12"/>
      <c r="J41" s="12"/>
      <c r="K41" s="12"/>
      <c r="L41" s="97"/>
      <c r="M41" s="12"/>
      <c r="N41" s="12"/>
    </row>
    <row r="42" spans="1:14" ht="18" customHeight="1" x14ac:dyDescent="0.2">
      <c r="B42" s="2"/>
      <c r="C42" s="3"/>
      <c r="D42" s="3"/>
      <c r="E42" s="3"/>
      <c r="F42" s="3"/>
      <c r="I42" s="12"/>
      <c r="J42" s="12"/>
      <c r="K42" s="12"/>
      <c r="L42" s="3"/>
      <c r="M42" s="12"/>
      <c r="N42" s="12"/>
    </row>
    <row r="43" spans="1:14" ht="31.5" customHeight="1" x14ac:dyDescent="0.2">
      <c r="I43" s="12"/>
      <c r="J43" s="12"/>
      <c r="K43" s="12"/>
      <c r="L43" s="12"/>
      <c r="M43" s="12"/>
      <c r="N43" s="12"/>
    </row>
    <row r="44" spans="1:14" x14ac:dyDescent="0.2">
      <c r="C44" s="1"/>
      <c r="D44" s="1"/>
      <c r="E44" s="1"/>
      <c r="F44" s="1"/>
      <c r="H44" s="10"/>
      <c r="I44" s="12"/>
      <c r="J44" s="12"/>
      <c r="K44" s="98"/>
      <c r="L44" s="12"/>
      <c r="M44" s="12"/>
      <c r="N44" s="12"/>
    </row>
    <row r="45" spans="1:14" x14ac:dyDescent="0.2">
      <c r="H45" s="91"/>
      <c r="I45" s="12"/>
      <c r="J45" s="3"/>
      <c r="K45" s="2"/>
      <c r="M45" s="12"/>
      <c r="N45" s="12"/>
    </row>
    <row r="46" spans="1:14" x14ac:dyDescent="0.2">
      <c r="H46" s="92"/>
      <c r="I46" s="12"/>
      <c r="J46" s="12"/>
      <c r="K46" s="12"/>
      <c r="M46" s="12"/>
      <c r="N46" s="12"/>
    </row>
    <row r="47" spans="1:14" x14ac:dyDescent="0.2">
      <c r="H47" s="93"/>
      <c r="I47" s="12"/>
      <c r="J47" s="12"/>
      <c r="K47" s="12"/>
      <c r="M47" s="12"/>
      <c r="N47" s="12"/>
    </row>
    <row r="48" spans="1:14" x14ac:dyDescent="0.2">
      <c r="H48" s="93"/>
      <c r="M48" s="12"/>
      <c r="N48" s="12"/>
    </row>
    <row r="49" spans="8:9" x14ac:dyDescent="0.2">
      <c r="H49" s="12"/>
    </row>
    <row r="50" spans="8:9" x14ac:dyDescent="0.2">
      <c r="H50" s="91"/>
    </row>
    <row r="51" spans="8:9" x14ac:dyDescent="0.2">
      <c r="H51" s="12"/>
    </row>
    <row r="62" spans="8:9" x14ac:dyDescent="0.2">
      <c r="I62" s="10"/>
    </row>
    <row r="63" spans="8:9" ht="30" customHeight="1" x14ac:dyDescent="0.2">
      <c r="I63" s="12"/>
    </row>
    <row r="64" spans="8:9" x14ac:dyDescent="0.2">
      <c r="I64" s="12"/>
    </row>
    <row r="65" spans="9:10" x14ac:dyDescent="0.2">
      <c r="I65" s="94"/>
    </row>
    <row r="66" spans="9:10" x14ac:dyDescent="0.2">
      <c r="I66" s="91"/>
    </row>
    <row r="67" spans="9:10" x14ac:dyDescent="0.2">
      <c r="I67" s="92"/>
    </row>
    <row r="68" spans="9:10" x14ac:dyDescent="0.2">
      <c r="I68" s="91"/>
    </row>
    <row r="69" spans="9:10" ht="30" customHeight="1" x14ac:dyDescent="0.2">
      <c r="I69" s="12"/>
    </row>
    <row r="71" spans="9:10" x14ac:dyDescent="0.2">
      <c r="J71" s="12"/>
    </row>
    <row r="72" spans="9:10" x14ac:dyDescent="0.2">
      <c r="J72" s="12"/>
    </row>
    <row r="73" spans="9:10" x14ac:dyDescent="0.2">
      <c r="J73" s="12"/>
    </row>
    <row r="74" spans="9:10" x14ac:dyDescent="0.2">
      <c r="J74" s="12"/>
    </row>
    <row r="75" spans="9:10" x14ac:dyDescent="0.2">
      <c r="J75" s="12"/>
    </row>
    <row r="76" spans="9:10" x14ac:dyDescent="0.2">
      <c r="J76" s="12"/>
    </row>
    <row r="77" spans="9:10" x14ac:dyDescent="0.2">
      <c r="J77" s="12"/>
    </row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spans="10:10" ht="15" customHeight="1" x14ac:dyDescent="0.2"/>
    <row r="142" spans="10:10" x14ac:dyDescent="0.2">
      <c r="J142" s="9"/>
    </row>
  </sheetData>
  <mergeCells count="8">
    <mergeCell ref="E8:F8"/>
    <mergeCell ref="M16:N16"/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opLeftCell="A4" zoomScale="130" zoomScaleNormal="130" workbookViewId="0">
      <selection activeCell="D39" sqref="D39"/>
    </sheetView>
  </sheetViews>
  <sheetFormatPr defaultRowHeight="12.75" x14ac:dyDescent="0.2"/>
  <cols>
    <col min="1" max="1" width="4.42578125" customWidth="1"/>
    <col min="2" max="2" width="51.5703125" customWidth="1"/>
    <col min="3" max="3" width="8.140625" customWidth="1"/>
    <col min="4" max="4" width="9.28515625" customWidth="1"/>
    <col min="5" max="5" width="12.42578125" customWidth="1"/>
    <col min="6" max="6" width="7" customWidth="1"/>
    <col min="7" max="7" width="10.5703125" bestFit="1" customWidth="1"/>
  </cols>
  <sheetData>
    <row r="1" spans="1:14" ht="15" x14ac:dyDescent="0.25">
      <c r="A1" s="7"/>
      <c r="B1" s="7"/>
      <c r="C1" s="75" t="s">
        <v>0</v>
      </c>
      <c r="D1" s="75"/>
      <c r="E1" s="75"/>
      <c r="F1" s="7"/>
    </row>
    <row r="2" spans="1:14" ht="16.5" customHeight="1" x14ac:dyDescent="0.25">
      <c r="A2" s="7"/>
      <c r="B2" s="7"/>
      <c r="C2" s="75" t="s">
        <v>95</v>
      </c>
      <c r="D2" s="75"/>
      <c r="E2" s="75"/>
      <c r="F2" s="7"/>
    </row>
    <row r="3" spans="1:14" ht="15" x14ac:dyDescent="0.25">
      <c r="A3" s="7"/>
      <c r="B3" s="7"/>
      <c r="C3" s="75" t="s">
        <v>38</v>
      </c>
      <c r="D3" s="75"/>
      <c r="E3" s="75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218" t="s">
        <v>50</v>
      </c>
      <c r="B5" s="218"/>
      <c r="C5" s="218"/>
      <c r="D5" s="218"/>
      <c r="E5" s="218"/>
      <c r="F5" s="218"/>
    </row>
    <row r="6" spans="1:14" ht="15.75" customHeight="1" x14ac:dyDescent="0.25">
      <c r="A6" s="70"/>
      <c r="B6" s="120" t="s">
        <v>92</v>
      </c>
      <c r="C6" s="120"/>
      <c r="D6" s="120"/>
      <c r="E6" s="173"/>
      <c r="F6" s="70"/>
    </row>
    <row r="7" spans="1:14" ht="15.75" customHeight="1" x14ac:dyDescent="0.25">
      <c r="A7" s="173"/>
      <c r="B7" s="173"/>
      <c r="C7" s="173"/>
      <c r="D7" s="173"/>
      <c r="E7" s="173"/>
      <c r="F7" s="173"/>
    </row>
    <row r="8" spans="1:14" ht="15" customHeight="1" x14ac:dyDescent="0.25">
      <c r="A8" s="13"/>
      <c r="B8" s="13"/>
      <c r="C8" s="13"/>
      <c r="D8" s="13"/>
      <c r="E8" s="219" t="s">
        <v>21</v>
      </c>
      <c r="F8" s="220"/>
    </row>
    <row r="9" spans="1:14" ht="15" x14ac:dyDescent="0.2">
      <c r="A9" s="222" t="s">
        <v>14</v>
      </c>
      <c r="B9" s="222" t="s">
        <v>31</v>
      </c>
      <c r="C9" s="222" t="s">
        <v>3</v>
      </c>
      <c r="D9" s="222"/>
      <c r="E9" s="222"/>
      <c r="F9" s="222"/>
    </row>
    <row r="10" spans="1:14" ht="15" x14ac:dyDescent="0.2">
      <c r="A10" s="222"/>
      <c r="B10" s="222"/>
      <c r="C10" s="222" t="s">
        <v>2</v>
      </c>
      <c r="D10" s="222" t="s">
        <v>4</v>
      </c>
      <c r="E10" s="222"/>
      <c r="F10" s="222" t="s">
        <v>5</v>
      </c>
    </row>
    <row r="11" spans="1:14" ht="30" x14ac:dyDescent="0.2">
      <c r="A11" s="222"/>
      <c r="B11" s="222"/>
      <c r="C11" s="222"/>
      <c r="D11" s="113" t="s">
        <v>2</v>
      </c>
      <c r="E11" s="113" t="s">
        <v>32</v>
      </c>
      <c r="F11" s="222"/>
    </row>
    <row r="12" spans="1:14" ht="15" x14ac:dyDescent="0.2">
      <c r="A12" s="114">
        <v>1</v>
      </c>
      <c r="B12" s="114">
        <v>2</v>
      </c>
      <c r="C12" s="114">
        <v>3</v>
      </c>
      <c r="D12" s="114">
        <v>4</v>
      </c>
      <c r="E12" s="114">
        <v>5</v>
      </c>
      <c r="F12" s="114">
        <v>6</v>
      </c>
    </row>
    <row r="13" spans="1:14" ht="14.25" x14ac:dyDescent="0.2">
      <c r="A13" s="122">
        <v>1</v>
      </c>
      <c r="B13" s="159" t="s">
        <v>78</v>
      </c>
      <c r="C13" s="196">
        <f>D13+F13</f>
        <v>4.55</v>
      </c>
      <c r="D13" s="196">
        <f>D14</f>
        <v>4.55</v>
      </c>
      <c r="E13" s="133">
        <f t="shared" ref="E13:F13" si="0">E14</f>
        <v>0</v>
      </c>
      <c r="F13" s="133">
        <f t="shared" si="0"/>
        <v>0</v>
      </c>
    </row>
    <row r="14" spans="1:14" ht="15" x14ac:dyDescent="0.2">
      <c r="A14" s="184"/>
      <c r="B14" s="125" t="s">
        <v>111</v>
      </c>
      <c r="C14" s="191">
        <f t="shared" ref="C14:C16" si="1">D14+F14</f>
        <v>4.55</v>
      </c>
      <c r="D14" s="191">
        <v>4.55</v>
      </c>
      <c r="E14" s="154"/>
      <c r="F14" s="184"/>
    </row>
    <row r="15" spans="1:14" ht="14.25" x14ac:dyDescent="0.2">
      <c r="A15" s="122">
        <v>2</v>
      </c>
      <c r="B15" s="126" t="s">
        <v>80</v>
      </c>
      <c r="C15" s="133">
        <f t="shared" si="1"/>
        <v>8.1999999999999993</v>
      </c>
      <c r="D15" s="133">
        <f>D16</f>
        <v>8.1999999999999993</v>
      </c>
      <c r="E15" s="133">
        <f t="shared" ref="E15:F15" si="2">E16</f>
        <v>0</v>
      </c>
      <c r="F15" s="133">
        <f t="shared" si="2"/>
        <v>0</v>
      </c>
      <c r="I15" s="12"/>
      <c r="K15" s="12"/>
      <c r="L15" s="12"/>
      <c r="M15" s="12"/>
      <c r="N15" s="12"/>
    </row>
    <row r="16" spans="1:14" ht="15" x14ac:dyDescent="0.2">
      <c r="A16" s="184"/>
      <c r="B16" s="125" t="s">
        <v>111</v>
      </c>
      <c r="C16" s="141">
        <f t="shared" si="1"/>
        <v>8.1999999999999993</v>
      </c>
      <c r="D16" s="184">
        <v>8.1999999999999993</v>
      </c>
      <c r="E16" s="184"/>
      <c r="F16" s="184"/>
      <c r="I16" s="12"/>
      <c r="J16" s="12"/>
      <c r="K16" s="12"/>
      <c r="L16" s="12"/>
      <c r="M16" s="221"/>
      <c r="N16" s="221"/>
    </row>
    <row r="17" spans="1:14" ht="14.25" x14ac:dyDescent="0.2">
      <c r="A17" s="122">
        <v>3</v>
      </c>
      <c r="B17" s="126" t="s">
        <v>60</v>
      </c>
      <c r="C17" s="133">
        <f t="shared" ref="C17:C50" si="3">D17+F17</f>
        <v>3.5</v>
      </c>
      <c r="D17" s="133">
        <f>D19+D18</f>
        <v>3.5</v>
      </c>
      <c r="E17" s="133">
        <f t="shared" ref="E17:F17" si="4">E19+E18</f>
        <v>5</v>
      </c>
      <c r="F17" s="133">
        <f t="shared" si="4"/>
        <v>0</v>
      </c>
      <c r="J17" s="12"/>
      <c r="K17" s="12"/>
      <c r="L17" s="12"/>
      <c r="M17" s="103"/>
      <c r="N17" s="103"/>
    </row>
    <row r="18" spans="1:14" ht="15" x14ac:dyDescent="0.2">
      <c r="A18" s="201"/>
      <c r="B18" s="125" t="s">
        <v>35</v>
      </c>
      <c r="C18" s="141">
        <f t="shared" si="3"/>
        <v>0</v>
      </c>
      <c r="D18" s="133"/>
      <c r="E18" s="141">
        <v>5</v>
      </c>
      <c r="F18" s="133"/>
    </row>
    <row r="19" spans="1:14" ht="15" x14ac:dyDescent="0.2">
      <c r="A19" s="184"/>
      <c r="B19" s="125" t="s">
        <v>111</v>
      </c>
      <c r="C19" s="141">
        <f t="shared" si="3"/>
        <v>3.5</v>
      </c>
      <c r="D19" s="141">
        <v>3.5</v>
      </c>
      <c r="E19" s="154"/>
      <c r="F19" s="141"/>
    </row>
    <row r="20" spans="1:14" ht="14.25" x14ac:dyDescent="0.2">
      <c r="A20" s="122">
        <v>4</v>
      </c>
      <c r="B20" s="126" t="s">
        <v>59</v>
      </c>
      <c r="C20" s="133">
        <f t="shared" si="3"/>
        <v>3.4</v>
      </c>
      <c r="D20" s="133">
        <f>D21</f>
        <v>3.4</v>
      </c>
      <c r="E20" s="133">
        <f t="shared" ref="E20:F20" si="5">E21</f>
        <v>0</v>
      </c>
      <c r="F20" s="133">
        <f t="shared" si="5"/>
        <v>0</v>
      </c>
    </row>
    <row r="21" spans="1:14" ht="15" x14ac:dyDescent="0.2">
      <c r="A21" s="184"/>
      <c r="B21" s="125" t="s">
        <v>111</v>
      </c>
      <c r="C21" s="141">
        <f t="shared" si="3"/>
        <v>3.4</v>
      </c>
      <c r="D21" s="141">
        <v>3.4</v>
      </c>
      <c r="E21" s="154"/>
      <c r="F21" s="141"/>
      <c r="K21" s="12"/>
      <c r="L21" s="12"/>
      <c r="M21" s="12"/>
      <c r="N21" s="12"/>
    </row>
    <row r="22" spans="1:14" ht="14.25" x14ac:dyDescent="0.2">
      <c r="A22" s="122">
        <v>5</v>
      </c>
      <c r="B22" s="126" t="s">
        <v>79</v>
      </c>
      <c r="C22" s="133">
        <f t="shared" ref="C22:C25" si="6">D22+F22</f>
        <v>3.6</v>
      </c>
      <c r="D22" s="133">
        <f>D23</f>
        <v>3.6</v>
      </c>
      <c r="E22" s="133">
        <f t="shared" ref="E22:F22" si="7">E23</f>
        <v>0</v>
      </c>
      <c r="F22" s="133">
        <f t="shared" si="7"/>
        <v>0</v>
      </c>
      <c r="K22" s="12"/>
      <c r="L22" s="12"/>
      <c r="M22" s="12"/>
      <c r="N22" s="12"/>
    </row>
    <row r="23" spans="1:14" ht="15" x14ac:dyDescent="0.2">
      <c r="A23" s="122"/>
      <c r="B23" s="125" t="s">
        <v>111</v>
      </c>
      <c r="C23" s="141">
        <f t="shared" si="6"/>
        <v>3.6</v>
      </c>
      <c r="D23" s="141">
        <v>3.6</v>
      </c>
      <c r="E23" s="154"/>
      <c r="F23" s="141"/>
      <c r="K23" s="12"/>
      <c r="L23" s="12"/>
      <c r="M23" s="12"/>
      <c r="N23" s="12"/>
    </row>
    <row r="24" spans="1:14" ht="14.25" x14ac:dyDescent="0.2">
      <c r="A24" s="122">
        <v>6</v>
      </c>
      <c r="B24" s="126" t="s">
        <v>112</v>
      </c>
      <c r="C24" s="133">
        <f t="shared" si="6"/>
        <v>1.3</v>
      </c>
      <c r="D24" s="133">
        <f>D25</f>
        <v>1.3</v>
      </c>
      <c r="E24" s="133">
        <f t="shared" ref="E24:F24" si="8">E25</f>
        <v>0</v>
      </c>
      <c r="F24" s="133">
        <f t="shared" si="8"/>
        <v>0</v>
      </c>
      <c r="K24" s="12"/>
      <c r="L24" s="12"/>
      <c r="M24" s="12"/>
      <c r="N24" s="12"/>
    </row>
    <row r="25" spans="1:14" ht="15" x14ac:dyDescent="0.2">
      <c r="A25" s="122"/>
      <c r="B25" s="125" t="s">
        <v>111</v>
      </c>
      <c r="C25" s="141">
        <f t="shared" si="6"/>
        <v>1.3</v>
      </c>
      <c r="D25" s="141">
        <v>1.3</v>
      </c>
      <c r="E25" s="154"/>
      <c r="F25" s="141"/>
      <c r="K25" s="12"/>
      <c r="L25" s="12"/>
      <c r="M25" s="12"/>
      <c r="N25" s="12"/>
    </row>
    <row r="26" spans="1:14" ht="14.25" x14ac:dyDescent="0.2">
      <c r="A26" s="122">
        <v>7</v>
      </c>
      <c r="B26" s="126" t="s">
        <v>62</v>
      </c>
      <c r="C26" s="133">
        <f t="shared" si="3"/>
        <v>2.5</v>
      </c>
      <c r="D26" s="133">
        <f>D27</f>
        <v>2.5</v>
      </c>
      <c r="E26" s="133">
        <f t="shared" ref="E26:F26" si="9">E27</f>
        <v>0</v>
      </c>
      <c r="F26" s="133">
        <f t="shared" si="9"/>
        <v>0</v>
      </c>
      <c r="K26" s="12"/>
      <c r="L26" s="12"/>
      <c r="M26" s="12"/>
      <c r="N26" s="12"/>
    </row>
    <row r="27" spans="1:14" ht="15" x14ac:dyDescent="0.2">
      <c r="A27" s="124"/>
      <c r="B27" s="125" t="s">
        <v>111</v>
      </c>
      <c r="C27" s="141">
        <f t="shared" si="3"/>
        <v>2.5</v>
      </c>
      <c r="D27" s="141">
        <v>2.5</v>
      </c>
      <c r="E27" s="154"/>
      <c r="F27" s="133"/>
      <c r="K27" s="12"/>
      <c r="L27" s="12"/>
      <c r="M27" s="12"/>
      <c r="N27" s="12"/>
    </row>
    <row r="28" spans="1:14" ht="14.25" x14ac:dyDescent="0.2">
      <c r="A28" s="122">
        <v>8</v>
      </c>
      <c r="B28" s="126" t="s">
        <v>113</v>
      </c>
      <c r="C28" s="133">
        <f>D28+F28</f>
        <v>0.3</v>
      </c>
      <c r="D28" s="133">
        <f>D29</f>
        <v>0.3</v>
      </c>
      <c r="E28" s="133">
        <f>E29</f>
        <v>0</v>
      </c>
      <c r="F28" s="133">
        <f>F29</f>
        <v>0</v>
      </c>
      <c r="K28" s="12"/>
      <c r="L28" s="12"/>
      <c r="M28" s="12"/>
      <c r="N28" s="12"/>
    </row>
    <row r="29" spans="1:14" ht="15" x14ac:dyDescent="0.2">
      <c r="A29" s="124"/>
      <c r="B29" s="125" t="s">
        <v>111</v>
      </c>
      <c r="C29" s="141">
        <f t="shared" si="3"/>
        <v>0.3</v>
      </c>
      <c r="D29" s="141">
        <v>0.3</v>
      </c>
      <c r="E29" s="154"/>
      <c r="F29" s="133"/>
      <c r="K29" s="12"/>
      <c r="L29" s="12"/>
      <c r="M29" s="12"/>
      <c r="N29" s="12"/>
    </row>
    <row r="30" spans="1:14" ht="14.25" x14ac:dyDescent="0.2">
      <c r="A30" s="122">
        <v>9</v>
      </c>
      <c r="B30" s="126" t="s">
        <v>114</v>
      </c>
      <c r="C30" s="133">
        <f t="shared" si="3"/>
        <v>0.2</v>
      </c>
      <c r="D30" s="133">
        <f>D31</f>
        <v>0.2</v>
      </c>
      <c r="E30" s="133">
        <f t="shared" ref="E30:F30" si="10">E31</f>
        <v>0</v>
      </c>
      <c r="F30" s="133">
        <f t="shared" si="10"/>
        <v>0</v>
      </c>
      <c r="K30" s="12"/>
      <c r="L30" s="12"/>
      <c r="M30" s="92"/>
      <c r="N30" s="12"/>
    </row>
    <row r="31" spans="1:14" ht="15" x14ac:dyDescent="0.2">
      <c r="A31" s="124"/>
      <c r="B31" s="125" t="s">
        <v>111</v>
      </c>
      <c r="C31" s="141">
        <f t="shared" si="3"/>
        <v>0.2</v>
      </c>
      <c r="D31" s="141">
        <v>0.2</v>
      </c>
      <c r="E31" s="154"/>
      <c r="F31" s="133"/>
      <c r="K31" s="12"/>
      <c r="L31" s="12"/>
      <c r="M31" s="92"/>
      <c r="N31" s="12"/>
    </row>
    <row r="32" spans="1:14" ht="14.25" x14ac:dyDescent="0.2">
      <c r="A32" s="122">
        <v>10</v>
      </c>
      <c r="B32" s="126" t="s">
        <v>115</v>
      </c>
      <c r="C32" s="133">
        <f t="shared" si="3"/>
        <v>1.2</v>
      </c>
      <c r="D32" s="133">
        <f>D33</f>
        <v>1.2</v>
      </c>
      <c r="E32" s="133">
        <f t="shared" ref="E32:F32" si="11">E33</f>
        <v>0</v>
      </c>
      <c r="F32" s="133">
        <f t="shared" si="11"/>
        <v>0</v>
      </c>
      <c r="K32" s="12"/>
      <c r="L32" s="12"/>
      <c r="M32" s="85"/>
      <c r="N32" s="94"/>
    </row>
    <row r="33" spans="1:14" ht="15" x14ac:dyDescent="0.2">
      <c r="A33" s="124"/>
      <c r="B33" s="125" t="s">
        <v>111</v>
      </c>
      <c r="C33" s="141">
        <f t="shared" si="3"/>
        <v>1.2</v>
      </c>
      <c r="D33" s="141">
        <v>1.2</v>
      </c>
      <c r="E33" s="154"/>
      <c r="F33" s="133"/>
      <c r="K33" s="12"/>
      <c r="L33" s="12"/>
      <c r="M33" s="12"/>
      <c r="N33" s="12"/>
    </row>
    <row r="34" spans="1:14" ht="28.5" x14ac:dyDescent="0.2">
      <c r="A34" s="122">
        <v>11</v>
      </c>
      <c r="B34" s="126" t="s">
        <v>74</v>
      </c>
      <c r="C34" s="133">
        <f t="shared" si="3"/>
        <v>1</v>
      </c>
      <c r="D34" s="133">
        <f>D35</f>
        <v>1</v>
      </c>
      <c r="E34" s="133">
        <f t="shared" ref="E34:F34" si="12">E35</f>
        <v>0</v>
      </c>
      <c r="F34" s="133">
        <f t="shared" si="12"/>
        <v>0</v>
      </c>
      <c r="K34" s="12"/>
      <c r="L34" s="12"/>
      <c r="M34" s="12"/>
      <c r="N34" s="12"/>
    </row>
    <row r="35" spans="1:14" ht="15" x14ac:dyDescent="0.2">
      <c r="A35" s="124"/>
      <c r="B35" s="125" t="s">
        <v>111</v>
      </c>
      <c r="C35" s="141">
        <f t="shared" si="3"/>
        <v>1</v>
      </c>
      <c r="D35" s="141">
        <v>1</v>
      </c>
      <c r="E35" s="141"/>
      <c r="F35" s="141"/>
      <c r="K35" s="12"/>
      <c r="L35" s="12"/>
      <c r="M35" s="12"/>
      <c r="N35" s="12"/>
    </row>
    <row r="36" spans="1:14" ht="14.25" x14ac:dyDescent="0.2">
      <c r="A36" s="122">
        <v>12</v>
      </c>
      <c r="B36" s="126" t="s">
        <v>116</v>
      </c>
      <c r="C36" s="133">
        <f t="shared" si="3"/>
        <v>0.7</v>
      </c>
      <c r="D36" s="133">
        <f>D37</f>
        <v>0.7</v>
      </c>
      <c r="E36" s="133">
        <f t="shared" ref="E36:F36" si="13">E37</f>
        <v>0</v>
      </c>
      <c r="F36" s="133">
        <f t="shared" si="13"/>
        <v>0</v>
      </c>
      <c r="K36" s="12"/>
      <c r="L36" s="12"/>
      <c r="M36" s="12"/>
      <c r="N36" s="12"/>
    </row>
    <row r="37" spans="1:14" ht="15" x14ac:dyDescent="0.2">
      <c r="A37" s="124"/>
      <c r="B37" s="125" t="s">
        <v>111</v>
      </c>
      <c r="C37" s="141">
        <f t="shared" si="3"/>
        <v>0.7</v>
      </c>
      <c r="D37" s="141">
        <v>0.7</v>
      </c>
      <c r="E37" s="141"/>
      <c r="F37" s="141"/>
      <c r="K37" s="12"/>
      <c r="L37" s="12"/>
      <c r="M37" s="12"/>
      <c r="N37" s="12"/>
    </row>
    <row r="38" spans="1:14" ht="14.25" x14ac:dyDescent="0.2">
      <c r="A38" s="122">
        <v>15</v>
      </c>
      <c r="B38" s="126" t="s">
        <v>77</v>
      </c>
      <c r="C38" s="196">
        <f t="shared" si="3"/>
        <v>0.95</v>
      </c>
      <c r="D38" s="196">
        <f>D39</f>
        <v>0.95</v>
      </c>
      <c r="E38" s="133">
        <f t="shared" ref="E38:F38" si="14">E39</f>
        <v>0</v>
      </c>
      <c r="F38" s="133">
        <f t="shared" si="14"/>
        <v>0</v>
      </c>
      <c r="K38" s="12"/>
      <c r="L38" s="12"/>
      <c r="M38" s="12"/>
      <c r="N38" s="12"/>
    </row>
    <row r="39" spans="1:14" ht="15" x14ac:dyDescent="0.2">
      <c r="A39" s="124"/>
      <c r="B39" s="125" t="s">
        <v>111</v>
      </c>
      <c r="C39" s="191">
        <f t="shared" si="3"/>
        <v>0.95</v>
      </c>
      <c r="D39" s="191">
        <v>0.95</v>
      </c>
      <c r="E39" s="141"/>
      <c r="F39" s="141"/>
      <c r="K39" s="12"/>
      <c r="L39" s="97"/>
      <c r="M39" s="12"/>
      <c r="N39" s="12"/>
    </row>
    <row r="40" spans="1:14" ht="14.25" x14ac:dyDescent="0.2">
      <c r="A40" s="122">
        <v>16</v>
      </c>
      <c r="B40" s="126" t="s">
        <v>81</v>
      </c>
      <c r="C40" s="133">
        <f t="shared" si="3"/>
        <v>2.2000000000000002</v>
      </c>
      <c r="D40" s="133">
        <f>D41</f>
        <v>2.2000000000000002</v>
      </c>
      <c r="E40" s="133">
        <f t="shared" ref="E40:F40" si="15">E41</f>
        <v>0</v>
      </c>
      <c r="F40" s="133">
        <f t="shared" si="15"/>
        <v>0</v>
      </c>
      <c r="K40" s="12"/>
      <c r="L40" s="12"/>
      <c r="M40" s="12"/>
      <c r="N40" s="12"/>
    </row>
    <row r="41" spans="1:14" ht="15" x14ac:dyDescent="0.2">
      <c r="A41" s="124"/>
      <c r="B41" s="125" t="s">
        <v>111</v>
      </c>
      <c r="C41" s="141">
        <f t="shared" si="3"/>
        <v>2.2000000000000002</v>
      </c>
      <c r="D41" s="141">
        <v>2.2000000000000002</v>
      </c>
      <c r="E41" s="154"/>
      <c r="F41" s="141"/>
      <c r="K41" s="12"/>
      <c r="L41" s="12"/>
      <c r="M41" s="12"/>
      <c r="N41" s="12"/>
    </row>
    <row r="42" spans="1:14" ht="14.25" x14ac:dyDescent="0.2">
      <c r="A42" s="122">
        <v>22</v>
      </c>
      <c r="B42" s="126" t="s">
        <v>105</v>
      </c>
      <c r="C42" s="145">
        <f t="shared" si="3"/>
        <v>16.100000000000001</v>
      </c>
      <c r="D42" s="123">
        <f>D43</f>
        <v>16.100000000000001</v>
      </c>
      <c r="E42" s="123">
        <f t="shared" ref="E42:F42" si="16">E43</f>
        <v>15.9</v>
      </c>
      <c r="F42" s="123">
        <f t="shared" si="16"/>
        <v>0</v>
      </c>
      <c r="K42" s="12"/>
      <c r="L42" s="12"/>
      <c r="M42" s="12"/>
      <c r="N42" s="12"/>
    </row>
    <row r="43" spans="1:14" ht="15" x14ac:dyDescent="0.25">
      <c r="A43" s="124"/>
      <c r="B43" s="125" t="s">
        <v>155</v>
      </c>
      <c r="C43" s="118">
        <f t="shared" si="3"/>
        <v>16.100000000000001</v>
      </c>
      <c r="D43" s="109">
        <v>16.100000000000001</v>
      </c>
      <c r="E43" s="109">
        <v>15.9</v>
      </c>
      <c r="F43" s="123"/>
      <c r="K43" s="12"/>
      <c r="L43" s="12"/>
      <c r="M43" s="12"/>
      <c r="N43" s="12"/>
    </row>
    <row r="44" spans="1:14" ht="14.25" x14ac:dyDescent="0.2">
      <c r="A44" s="122">
        <v>23</v>
      </c>
      <c r="B44" s="126" t="s">
        <v>106</v>
      </c>
      <c r="C44" s="145">
        <f t="shared" si="3"/>
        <v>4.5</v>
      </c>
      <c r="D44" s="123">
        <f>D45</f>
        <v>4.5</v>
      </c>
      <c r="E44" s="123">
        <f t="shared" ref="E44:F44" si="17">E45</f>
        <v>4.4000000000000004</v>
      </c>
      <c r="F44" s="123">
        <f t="shared" si="17"/>
        <v>0</v>
      </c>
      <c r="K44" s="12"/>
      <c r="L44" s="12"/>
      <c r="M44" s="12"/>
      <c r="N44" s="12"/>
    </row>
    <row r="45" spans="1:14" ht="15" x14ac:dyDescent="0.25">
      <c r="A45" s="124"/>
      <c r="B45" s="125" t="s">
        <v>155</v>
      </c>
      <c r="C45" s="118">
        <f t="shared" si="3"/>
        <v>4.5</v>
      </c>
      <c r="D45" s="109">
        <v>4.5</v>
      </c>
      <c r="E45" s="109">
        <v>4.4000000000000004</v>
      </c>
      <c r="F45" s="123"/>
      <c r="K45" s="98"/>
      <c r="L45" s="97"/>
      <c r="M45" s="12"/>
      <c r="N45" s="12"/>
    </row>
    <row r="46" spans="1:14" ht="14.25" x14ac:dyDescent="0.2">
      <c r="A46" s="122">
        <v>24</v>
      </c>
      <c r="B46" s="126" t="s">
        <v>107</v>
      </c>
      <c r="C46" s="145">
        <f t="shared" si="3"/>
        <v>5.7</v>
      </c>
      <c r="D46" s="123">
        <f>D47+D48</f>
        <v>3.3000000000000003</v>
      </c>
      <c r="E46" s="123">
        <f t="shared" ref="E46:F46" si="18">E47+E48</f>
        <v>5.6</v>
      </c>
      <c r="F46" s="123">
        <f t="shared" si="18"/>
        <v>2.4</v>
      </c>
      <c r="K46" s="2"/>
      <c r="L46" s="3"/>
      <c r="M46" s="12"/>
      <c r="N46" s="12"/>
    </row>
    <row r="47" spans="1:14" ht="15" x14ac:dyDescent="0.25">
      <c r="A47" s="124"/>
      <c r="B47" s="125" t="s">
        <v>37</v>
      </c>
      <c r="C47" s="118">
        <f t="shared" si="3"/>
        <v>0</v>
      </c>
      <c r="D47" s="109">
        <v>-2.4</v>
      </c>
      <c r="E47" s="123"/>
      <c r="F47" s="109">
        <v>2.4</v>
      </c>
      <c r="K47" s="12"/>
      <c r="L47" s="12"/>
      <c r="M47" s="12"/>
      <c r="N47" s="12"/>
    </row>
    <row r="48" spans="1:14" ht="15" x14ac:dyDescent="0.25">
      <c r="A48" s="124"/>
      <c r="B48" s="125" t="s">
        <v>155</v>
      </c>
      <c r="C48" s="118">
        <f t="shared" si="3"/>
        <v>5.7</v>
      </c>
      <c r="D48" s="109">
        <v>5.7</v>
      </c>
      <c r="E48" s="109">
        <v>5.6</v>
      </c>
      <c r="F48" s="123"/>
      <c r="K48" s="12"/>
      <c r="L48" s="12"/>
      <c r="M48" s="12"/>
      <c r="N48" s="12"/>
    </row>
    <row r="49" spans="1:6" ht="42.75" x14ac:dyDescent="0.2">
      <c r="A49" s="122">
        <v>26</v>
      </c>
      <c r="B49" s="108" t="s">
        <v>82</v>
      </c>
      <c r="C49" s="145">
        <f t="shared" si="3"/>
        <v>10.1</v>
      </c>
      <c r="D49" s="123">
        <f>D50</f>
        <v>1</v>
      </c>
      <c r="E49" s="123">
        <f t="shared" ref="E49:F49" si="19">E50</f>
        <v>0</v>
      </c>
      <c r="F49" s="123">
        <f t="shared" si="19"/>
        <v>9.1</v>
      </c>
    </row>
    <row r="50" spans="1:6" ht="15" x14ac:dyDescent="0.25">
      <c r="A50" s="124"/>
      <c r="B50" s="125" t="s">
        <v>111</v>
      </c>
      <c r="C50" s="118">
        <f t="shared" si="3"/>
        <v>10.1</v>
      </c>
      <c r="D50" s="109">
        <v>1</v>
      </c>
      <c r="E50" s="155"/>
      <c r="F50" s="109">
        <v>9.1</v>
      </c>
    </row>
    <row r="51" spans="1:6" ht="15" x14ac:dyDescent="0.25">
      <c r="A51" s="127"/>
      <c r="B51" s="128" t="s">
        <v>36</v>
      </c>
      <c r="C51" s="123">
        <f>D51+F51</f>
        <v>70</v>
      </c>
      <c r="D51" s="123">
        <f>D13+D15+D17+D20+D22+D24+D26+D28+D30+D32+D34+D36+D38+D40+D42+D44+D46+D49</f>
        <v>58.5</v>
      </c>
      <c r="E51" s="123">
        <f>E13+E15+E17+E20+E22+E24+E26+E28+E30+E32+E34+E36+E38+E40+E42+E44+E46+E49</f>
        <v>30.9</v>
      </c>
      <c r="F51" s="123">
        <f>F13+F15+F17+F20+F22+F24+F26+F28+F30+F32+F34+F36+F38+F40+F42+F44+F46+F49</f>
        <v>11.5</v>
      </c>
    </row>
    <row r="52" spans="1:6" ht="15" x14ac:dyDescent="0.25">
      <c r="A52" s="127"/>
      <c r="B52" s="125" t="s">
        <v>37</v>
      </c>
      <c r="C52" s="109">
        <f>D52+F52</f>
        <v>0</v>
      </c>
      <c r="D52" s="109">
        <f>D47+D18</f>
        <v>-2.4</v>
      </c>
      <c r="E52" s="109">
        <f t="shared" ref="E52:F52" si="20">E47+E18</f>
        <v>5</v>
      </c>
      <c r="F52" s="109">
        <f t="shared" si="20"/>
        <v>2.4</v>
      </c>
    </row>
    <row r="53" spans="1:6" ht="15" x14ac:dyDescent="0.25">
      <c r="A53" s="160"/>
      <c r="B53" s="125" t="s">
        <v>111</v>
      </c>
      <c r="C53" s="109">
        <f>D53+F53</f>
        <v>43.7</v>
      </c>
      <c r="D53" s="72">
        <f>D14+D16+D19+D21+D23+D25+D27+D29+D31+D33+D35+D37+D41+D50+D39</f>
        <v>34.6</v>
      </c>
      <c r="E53" s="72">
        <f>E14+E16+E19+E21+E23+E25+E27+E29+E31+E33+E35+E37+E41+E50+E39</f>
        <v>0</v>
      </c>
      <c r="F53" s="72">
        <f>F14+F16+F19+F21+F23+F25+F27+F29+F31+F33+F35+F37+F41+F50+F39</f>
        <v>9.1</v>
      </c>
    </row>
    <row r="54" spans="1:6" ht="15" x14ac:dyDescent="0.25">
      <c r="A54" s="160"/>
      <c r="B54" s="125" t="s">
        <v>155</v>
      </c>
      <c r="C54" s="109">
        <f>D54+F54</f>
        <v>26.3</v>
      </c>
      <c r="D54" s="72">
        <f>D43+D45+D48</f>
        <v>26.3</v>
      </c>
      <c r="E54" s="72">
        <f>E43+E45+E48</f>
        <v>25.9</v>
      </c>
      <c r="F54" s="72">
        <f>F43+F45+F48</f>
        <v>0</v>
      </c>
    </row>
    <row r="55" spans="1:6" x14ac:dyDescent="0.2">
      <c r="B55" s="132"/>
      <c r="C55" s="132"/>
      <c r="D55" s="132"/>
      <c r="E55" s="132"/>
    </row>
    <row r="63" spans="1:6" ht="17.25" customHeight="1" x14ac:dyDescent="0.2"/>
    <row r="69" spans="10:10" ht="15" customHeight="1" x14ac:dyDescent="0.2"/>
    <row r="76" spans="10:10" x14ac:dyDescent="0.2">
      <c r="J76" s="9"/>
    </row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9">
    <mergeCell ref="M16:N16"/>
    <mergeCell ref="A5:F5"/>
    <mergeCell ref="A9:A11"/>
    <mergeCell ref="B9:B11"/>
    <mergeCell ref="C9:F9"/>
    <mergeCell ref="C10:C11"/>
    <mergeCell ref="D10:E10"/>
    <mergeCell ref="F10:F11"/>
    <mergeCell ref="E8:F8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zoomScale="130" zoomScaleNormal="130" workbookViewId="0">
      <selection activeCell="C2" sqref="C2"/>
    </sheetView>
  </sheetViews>
  <sheetFormatPr defaultRowHeight="12.75" x14ac:dyDescent="0.2"/>
  <cols>
    <col min="1" max="1" width="6.140625" customWidth="1"/>
    <col min="2" max="2" width="46.140625" customWidth="1"/>
    <col min="3" max="3" width="10.42578125" customWidth="1"/>
    <col min="4" max="4" width="10" customWidth="1"/>
    <col min="5" max="5" width="12.42578125" customWidth="1"/>
    <col min="6" max="6" width="9.5703125" customWidth="1"/>
    <col min="7" max="7" width="10.5703125" bestFit="1" customWidth="1"/>
  </cols>
  <sheetData>
    <row r="1" spans="1:14" ht="15" x14ac:dyDescent="0.25">
      <c r="A1" s="7"/>
      <c r="B1" s="7"/>
      <c r="C1" s="75" t="s">
        <v>0</v>
      </c>
      <c r="D1" s="75"/>
      <c r="E1" s="75"/>
      <c r="F1" s="7"/>
    </row>
    <row r="2" spans="1:14" ht="16.5" customHeight="1" x14ac:dyDescent="0.25">
      <c r="A2" s="7"/>
      <c r="B2" s="7"/>
      <c r="C2" s="75" t="s">
        <v>160</v>
      </c>
      <c r="D2" s="75"/>
      <c r="E2" s="75"/>
      <c r="F2" s="7"/>
    </row>
    <row r="3" spans="1:14" ht="15" x14ac:dyDescent="0.25">
      <c r="A3" s="7"/>
      <c r="B3" s="7"/>
      <c r="C3" s="75" t="s">
        <v>45</v>
      </c>
      <c r="D3" s="75"/>
      <c r="E3" s="75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218" t="s">
        <v>44</v>
      </c>
      <c r="B5" s="218"/>
      <c r="C5" s="218"/>
      <c r="D5" s="218"/>
      <c r="E5" s="218"/>
      <c r="F5" s="218"/>
    </row>
    <row r="6" spans="1:14" ht="15.75" customHeight="1" x14ac:dyDescent="0.25">
      <c r="A6" s="218" t="s">
        <v>93</v>
      </c>
      <c r="B6" s="218"/>
      <c r="C6" s="218"/>
      <c r="D6" s="218"/>
      <c r="E6" s="218"/>
      <c r="F6" s="218"/>
    </row>
    <row r="7" spans="1:14" ht="15.75" customHeight="1" x14ac:dyDescent="0.25">
      <c r="A7" s="143"/>
      <c r="B7" s="218"/>
      <c r="C7" s="218"/>
      <c r="D7" s="218"/>
      <c r="E7" s="143"/>
      <c r="F7" s="143"/>
    </row>
    <row r="8" spans="1:14" ht="15" customHeight="1" x14ac:dyDescent="0.25">
      <c r="A8" s="106"/>
      <c r="B8" s="106"/>
      <c r="C8" s="106"/>
      <c r="D8" s="106"/>
      <c r="E8" s="219" t="s">
        <v>21</v>
      </c>
      <c r="F8" s="220"/>
      <c r="G8" s="4"/>
    </row>
    <row r="9" spans="1:14" ht="13.5" customHeight="1" x14ac:dyDescent="0.2">
      <c r="A9" s="224" t="s">
        <v>14</v>
      </c>
      <c r="B9" s="224" t="s">
        <v>31</v>
      </c>
      <c r="C9" s="228" t="s">
        <v>3</v>
      </c>
      <c r="D9" s="229"/>
      <c r="E9" s="229"/>
      <c r="F9" s="230"/>
    </row>
    <row r="10" spans="1:14" ht="15.75" customHeight="1" x14ac:dyDescent="0.2">
      <c r="A10" s="225"/>
      <c r="B10" s="225"/>
      <c r="C10" s="224" t="s">
        <v>2</v>
      </c>
      <c r="D10" s="228" t="s">
        <v>4</v>
      </c>
      <c r="E10" s="230"/>
      <c r="F10" s="224" t="s">
        <v>5</v>
      </c>
    </row>
    <row r="11" spans="1:14" ht="30.75" customHeight="1" x14ac:dyDescent="0.2">
      <c r="A11" s="226"/>
      <c r="B11" s="226"/>
      <c r="C11" s="226"/>
      <c r="D11" s="139" t="s">
        <v>2</v>
      </c>
      <c r="E11" s="139" t="s">
        <v>32</v>
      </c>
      <c r="F11" s="226"/>
    </row>
    <row r="12" spans="1:14" ht="13.5" customHeight="1" x14ac:dyDescent="0.2">
      <c r="A12" s="140">
        <v>1</v>
      </c>
      <c r="B12" s="140">
        <v>2</v>
      </c>
      <c r="C12" s="140">
        <v>3</v>
      </c>
      <c r="D12" s="140">
        <v>4</v>
      </c>
      <c r="E12" s="140">
        <v>5</v>
      </c>
      <c r="F12" s="140">
        <v>6</v>
      </c>
      <c r="H12" s="95"/>
      <c r="I12" s="12"/>
    </row>
    <row r="13" spans="1:14" ht="15.75" customHeight="1" x14ac:dyDescent="0.2">
      <c r="A13" s="122">
        <v>8</v>
      </c>
      <c r="B13" s="126" t="s">
        <v>134</v>
      </c>
      <c r="C13" s="133">
        <f>D13+F13</f>
        <v>-70</v>
      </c>
      <c r="D13" s="133">
        <f>D14</f>
        <v>0</v>
      </c>
      <c r="E13" s="133">
        <f t="shared" ref="E13:F13" si="0">E14</f>
        <v>0</v>
      </c>
      <c r="F13" s="133">
        <f t="shared" si="0"/>
        <v>-70</v>
      </c>
      <c r="H13" s="95"/>
      <c r="I13" s="12"/>
    </row>
    <row r="14" spans="1:14" ht="17.25" customHeight="1" x14ac:dyDescent="0.2">
      <c r="A14" s="124"/>
      <c r="B14" s="125" t="s">
        <v>35</v>
      </c>
      <c r="C14" s="141">
        <f>D14+F14</f>
        <v>-70</v>
      </c>
      <c r="D14" s="141"/>
      <c r="E14" s="141"/>
      <c r="F14" s="141">
        <v>-70</v>
      </c>
      <c r="H14" s="95"/>
      <c r="I14" s="12"/>
    </row>
    <row r="15" spans="1:14" ht="14.25" customHeight="1" x14ac:dyDescent="0.2">
      <c r="A15" s="216">
        <v>9</v>
      </c>
      <c r="B15" s="128" t="s">
        <v>135</v>
      </c>
      <c r="C15" s="133">
        <f>D15+F15</f>
        <v>-70</v>
      </c>
      <c r="D15" s="133">
        <f>D13</f>
        <v>0</v>
      </c>
      <c r="E15" s="133">
        <f t="shared" ref="E15:F15" si="1">E13</f>
        <v>0</v>
      </c>
      <c r="F15" s="133">
        <f t="shared" si="1"/>
        <v>-70</v>
      </c>
      <c r="G15" s="162"/>
      <c r="H15" s="95"/>
      <c r="I15" s="12"/>
      <c r="J15" s="12"/>
      <c r="K15" s="12"/>
      <c r="L15" s="12"/>
      <c r="M15" s="12"/>
      <c r="N15" s="12"/>
    </row>
    <row r="16" spans="1:14" ht="15.75" customHeight="1" x14ac:dyDescent="0.25">
      <c r="A16" s="127"/>
      <c r="B16" s="125" t="s">
        <v>37</v>
      </c>
      <c r="C16" s="141">
        <f t="shared" ref="C16" si="2">D16+F16</f>
        <v>-70</v>
      </c>
      <c r="D16" s="141"/>
      <c r="E16" s="141"/>
      <c r="F16" s="141">
        <v>-70</v>
      </c>
      <c r="H16" s="95"/>
      <c r="I16" s="12"/>
      <c r="J16" s="12"/>
      <c r="K16" s="12"/>
      <c r="L16" s="12"/>
      <c r="M16" s="221"/>
      <c r="N16" s="221"/>
    </row>
    <row r="17" spans="2:14" x14ac:dyDescent="0.2">
      <c r="B17" s="132"/>
      <c r="C17" s="132"/>
      <c r="D17" s="132"/>
      <c r="E17" s="132"/>
      <c r="H17" s="95"/>
      <c r="I17" s="12"/>
      <c r="J17" s="12"/>
      <c r="K17" s="12"/>
      <c r="L17" s="12"/>
      <c r="M17" s="138"/>
      <c r="N17" s="138"/>
    </row>
    <row r="18" spans="2:14" x14ac:dyDescent="0.2">
      <c r="I18" s="12"/>
      <c r="J18" s="138"/>
      <c r="K18" s="96"/>
      <c r="L18" s="12"/>
      <c r="M18" s="138"/>
      <c r="N18" s="94"/>
    </row>
    <row r="19" spans="2:14" ht="15.75" customHeight="1" x14ac:dyDescent="0.2">
      <c r="I19" s="12"/>
      <c r="J19" s="12"/>
      <c r="K19" s="98"/>
      <c r="L19" s="97"/>
      <c r="M19" s="92"/>
      <c r="N19" s="97"/>
    </row>
    <row r="20" spans="2:14" ht="15.75" customHeight="1" x14ac:dyDescent="0.2">
      <c r="I20" s="12"/>
      <c r="J20" s="12"/>
      <c r="K20" s="12"/>
      <c r="L20" s="12"/>
      <c r="M20" s="12"/>
      <c r="N20" s="12"/>
    </row>
    <row r="21" spans="2:14" x14ac:dyDescent="0.2">
      <c r="I21" s="12"/>
      <c r="J21" s="12"/>
      <c r="K21" s="12"/>
      <c r="L21" s="12"/>
      <c r="M21" s="12"/>
      <c r="N21" s="12"/>
    </row>
    <row r="22" spans="2:14" x14ac:dyDescent="0.2">
      <c r="I22" s="12"/>
      <c r="J22" s="12"/>
      <c r="K22" s="12"/>
      <c r="L22" s="12"/>
      <c r="M22" s="12"/>
      <c r="N22" s="12"/>
    </row>
    <row r="23" spans="2:14" x14ac:dyDescent="0.2">
      <c r="J23" s="92"/>
      <c r="K23" s="12"/>
      <c r="L23" s="12"/>
      <c r="M23" s="12"/>
      <c r="N23" s="12"/>
    </row>
    <row r="24" spans="2:14" ht="16.5" customHeight="1" x14ac:dyDescent="0.2">
      <c r="J24" s="12"/>
      <c r="K24" s="12"/>
      <c r="L24" s="12"/>
      <c r="M24" s="12"/>
      <c r="N24" s="12"/>
    </row>
    <row r="25" spans="2:14" ht="15" customHeight="1" x14ac:dyDescent="0.2">
      <c r="J25" s="12"/>
      <c r="K25" s="12"/>
      <c r="L25" s="12"/>
      <c r="M25" s="12"/>
      <c r="N25" s="12"/>
    </row>
    <row r="26" spans="2:14" x14ac:dyDescent="0.2">
      <c r="J26" s="12"/>
      <c r="K26" s="12"/>
      <c r="L26" s="12"/>
      <c r="M26" s="12"/>
      <c r="N26" s="12"/>
    </row>
    <row r="27" spans="2:14" ht="14.45" customHeight="1" x14ac:dyDescent="0.2">
      <c r="J27" s="92"/>
      <c r="K27" s="12"/>
      <c r="L27" s="12"/>
      <c r="M27" s="12"/>
      <c r="N27" s="12"/>
    </row>
    <row r="28" spans="2:14" ht="15" customHeight="1" x14ac:dyDescent="0.2">
      <c r="J28" s="12"/>
      <c r="K28" s="12"/>
      <c r="L28" s="12"/>
      <c r="M28" s="12"/>
      <c r="N28" s="12"/>
    </row>
    <row r="29" spans="2:14" x14ac:dyDescent="0.2">
      <c r="J29" s="12"/>
      <c r="K29" s="12"/>
      <c r="L29" s="12"/>
      <c r="M29" s="12"/>
      <c r="N29" s="12"/>
    </row>
    <row r="35" ht="16.5" customHeight="1" x14ac:dyDescent="0.2"/>
    <row r="36" ht="16.5" customHeight="1" x14ac:dyDescent="0.2"/>
    <row r="39" ht="17.25" customHeight="1" x14ac:dyDescent="0.2"/>
    <row r="42" ht="16.5" customHeight="1" x14ac:dyDescent="0.2"/>
    <row r="47" ht="15.75" customHeight="1" x14ac:dyDescent="0.2"/>
    <row r="51" ht="30" customHeight="1" x14ac:dyDescent="0.2"/>
    <row r="72" ht="30" customHeight="1" x14ac:dyDescent="0.2"/>
    <row r="73" ht="15" customHeight="1" x14ac:dyDescent="0.2"/>
    <row r="87" spans="10:10" x14ac:dyDescent="0.2">
      <c r="J87" s="9"/>
    </row>
  </sheetData>
  <mergeCells count="11">
    <mergeCell ref="M16:N16"/>
    <mergeCell ref="A5:F5"/>
    <mergeCell ref="A6:F6"/>
    <mergeCell ref="E8:F8"/>
    <mergeCell ref="A9:A11"/>
    <mergeCell ref="B9:B11"/>
    <mergeCell ref="C9:F9"/>
    <mergeCell ref="C10:C11"/>
    <mergeCell ref="D10:E10"/>
    <mergeCell ref="F10:F11"/>
    <mergeCell ref="B7:D7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8" sqref="A4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1 priedas</vt:lpstr>
      <vt:lpstr>3 priedas</vt:lpstr>
      <vt:lpstr>5 priedas</vt:lpstr>
      <vt:lpstr>6 priedas</vt:lpstr>
      <vt:lpstr>7 priedas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2020-10-29T06:12:46Z</cp:lastPrinted>
  <dcterms:created xsi:type="dcterms:W3CDTF">2009-01-12T06:33:21Z</dcterms:created>
  <dcterms:modified xsi:type="dcterms:W3CDTF">2020-10-29T06:13:34Z</dcterms:modified>
</cp:coreProperties>
</file>