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0429DDF3-5957-4379-84BF-5D7C3BC20E3C}" xr6:coauthVersionLast="47" xr6:coauthVersionMax="47" xr10:uidLastSave="{00000000-0000-0000-0000-000000000000}"/>
  <bookViews>
    <workbookView xWindow="5775" yWindow="4200" windowWidth="21570" windowHeight="11280" xr2:uid="{00000000-000D-0000-FFFF-FFFF00000000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L338" i="1" s="1"/>
  <c r="K339" i="1"/>
  <c r="J339" i="1"/>
  <c r="J338" i="1" s="1"/>
  <c r="I339" i="1"/>
  <c r="L335" i="1"/>
  <c r="L334" i="1" s="1"/>
  <c r="K335" i="1"/>
  <c r="K334" i="1" s="1"/>
  <c r="J335" i="1"/>
  <c r="J334" i="1" s="1"/>
  <c r="I335" i="1"/>
  <c r="I334" i="1" s="1"/>
  <c r="L332" i="1"/>
  <c r="L331" i="1" s="1"/>
  <c r="K332" i="1"/>
  <c r="K331" i="1" s="1"/>
  <c r="J332" i="1"/>
  <c r="J331" i="1" s="1"/>
  <c r="I332" i="1"/>
  <c r="I331" i="1" s="1"/>
  <c r="L329" i="1"/>
  <c r="L328" i="1" s="1"/>
  <c r="K329" i="1"/>
  <c r="K328" i="1" s="1"/>
  <c r="J329" i="1"/>
  <c r="J328" i="1" s="1"/>
  <c r="I329" i="1"/>
  <c r="I328" i="1" s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K313" i="1"/>
  <c r="J313" i="1"/>
  <c r="I313" i="1"/>
  <c r="L310" i="1"/>
  <c r="K310" i="1"/>
  <c r="J310" i="1"/>
  <c r="I310" i="1"/>
  <c r="L308" i="1"/>
  <c r="L307" i="1" s="1"/>
  <c r="K308" i="1"/>
  <c r="K307" i="1" s="1"/>
  <c r="K306" i="1" s="1"/>
  <c r="J308" i="1"/>
  <c r="J307" i="1" s="1"/>
  <c r="I308" i="1"/>
  <c r="I307" i="1" s="1"/>
  <c r="I306" i="1" s="1"/>
  <c r="L302" i="1"/>
  <c r="L301" i="1" s="1"/>
  <c r="K302" i="1"/>
  <c r="K301" i="1" s="1"/>
  <c r="J302" i="1"/>
  <c r="J301" i="1" s="1"/>
  <c r="I302" i="1"/>
  <c r="I301" i="1" s="1"/>
  <c r="L299" i="1"/>
  <c r="L298" i="1" s="1"/>
  <c r="K299" i="1"/>
  <c r="K298" i="1" s="1"/>
  <c r="J299" i="1"/>
  <c r="J298" i="1" s="1"/>
  <c r="I299" i="1"/>
  <c r="I298" i="1" s="1"/>
  <c r="L296" i="1"/>
  <c r="L295" i="1" s="1"/>
  <c r="K296" i="1"/>
  <c r="K295" i="1" s="1"/>
  <c r="J296" i="1"/>
  <c r="J295" i="1" s="1"/>
  <c r="I296" i="1"/>
  <c r="I295" i="1" s="1"/>
  <c r="L292" i="1"/>
  <c r="L291" i="1" s="1"/>
  <c r="K292" i="1"/>
  <c r="K291" i="1" s="1"/>
  <c r="J292" i="1"/>
  <c r="J291" i="1" s="1"/>
  <c r="I292" i="1"/>
  <c r="I291" i="1" s="1"/>
  <c r="L288" i="1"/>
  <c r="L287" i="1" s="1"/>
  <c r="K288" i="1"/>
  <c r="K287" i="1" s="1"/>
  <c r="J288" i="1"/>
  <c r="J287" i="1" s="1"/>
  <c r="I288" i="1"/>
  <c r="I287" i="1" s="1"/>
  <c r="L284" i="1"/>
  <c r="L283" i="1" s="1"/>
  <c r="K284" i="1"/>
  <c r="K283" i="1" s="1"/>
  <c r="J284" i="1"/>
  <c r="J283" i="1" s="1"/>
  <c r="I284" i="1"/>
  <c r="I283" i="1" s="1"/>
  <c r="L280" i="1"/>
  <c r="K280" i="1"/>
  <c r="J280" i="1"/>
  <c r="I280" i="1"/>
  <c r="L277" i="1"/>
  <c r="K277" i="1"/>
  <c r="J277" i="1"/>
  <c r="I277" i="1"/>
  <c r="L275" i="1"/>
  <c r="L274" i="1" s="1"/>
  <c r="L273" i="1" s="1"/>
  <c r="K275" i="1"/>
  <c r="K274" i="1" s="1"/>
  <c r="J275" i="1"/>
  <c r="J274" i="1" s="1"/>
  <c r="J273" i="1" s="1"/>
  <c r="I275" i="1"/>
  <c r="I274" i="1" s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L241" i="1" s="1"/>
  <c r="L240" i="1" s="1"/>
  <c r="K242" i="1"/>
  <c r="K241" i="1" s="1"/>
  <c r="J242" i="1"/>
  <c r="J241" i="1" s="1"/>
  <c r="J240" i="1" s="1"/>
  <c r="I242" i="1"/>
  <c r="I241" i="1" s="1"/>
  <c r="L236" i="1"/>
  <c r="K236" i="1"/>
  <c r="J236" i="1"/>
  <c r="I236" i="1"/>
  <c r="L235" i="1"/>
  <c r="L234" i="1" s="1"/>
  <c r="K235" i="1"/>
  <c r="K234" i="1" s="1"/>
  <c r="J235" i="1"/>
  <c r="J234" i="1" s="1"/>
  <c r="I235" i="1"/>
  <c r="I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P223" i="1"/>
  <c r="O223" i="1"/>
  <c r="N223" i="1"/>
  <c r="M223" i="1"/>
  <c r="L223" i="1"/>
  <c r="L222" i="1" s="1"/>
  <c r="K223" i="1"/>
  <c r="K222" i="1" s="1"/>
  <c r="J223" i="1"/>
  <c r="J222" i="1" s="1"/>
  <c r="I223" i="1"/>
  <c r="I222" i="1" s="1"/>
  <c r="L220" i="1"/>
  <c r="L219" i="1" s="1"/>
  <c r="L218" i="1" s="1"/>
  <c r="K220" i="1"/>
  <c r="K219" i="1" s="1"/>
  <c r="J220" i="1"/>
  <c r="J219" i="1" s="1"/>
  <c r="J218" i="1" s="1"/>
  <c r="I220" i="1"/>
  <c r="I219" i="1" s="1"/>
  <c r="L213" i="1"/>
  <c r="K213" i="1"/>
  <c r="J213" i="1"/>
  <c r="I213" i="1"/>
  <c r="L212" i="1"/>
  <c r="L211" i="1" s="1"/>
  <c r="K212" i="1"/>
  <c r="K211" i="1" s="1"/>
  <c r="J212" i="1"/>
  <c r="J211" i="1" s="1"/>
  <c r="I212" i="1"/>
  <c r="I211" i="1" s="1"/>
  <c r="L209" i="1"/>
  <c r="L208" i="1" s="1"/>
  <c r="K209" i="1"/>
  <c r="K208" i="1" s="1"/>
  <c r="J209" i="1"/>
  <c r="J208" i="1" s="1"/>
  <c r="I209" i="1"/>
  <c r="I208" i="1" s="1"/>
  <c r="L204" i="1"/>
  <c r="L203" i="1" s="1"/>
  <c r="K204" i="1"/>
  <c r="K203" i="1" s="1"/>
  <c r="J204" i="1"/>
  <c r="J203" i="1" s="1"/>
  <c r="I204" i="1"/>
  <c r="I203" i="1" s="1"/>
  <c r="L198" i="1"/>
  <c r="L197" i="1" s="1"/>
  <c r="K198" i="1"/>
  <c r="K197" i="1" s="1"/>
  <c r="J198" i="1"/>
  <c r="J197" i="1" s="1"/>
  <c r="I198" i="1"/>
  <c r="I197" i="1" s="1"/>
  <c r="L193" i="1"/>
  <c r="L192" i="1" s="1"/>
  <c r="K193" i="1"/>
  <c r="K192" i="1" s="1"/>
  <c r="J193" i="1"/>
  <c r="J192" i="1" s="1"/>
  <c r="I193" i="1"/>
  <c r="I192" i="1" s="1"/>
  <c r="L190" i="1"/>
  <c r="L189" i="1" s="1"/>
  <c r="K190" i="1"/>
  <c r="K189" i="1" s="1"/>
  <c r="K188" i="1" s="1"/>
  <c r="J190" i="1"/>
  <c r="J189" i="1" s="1"/>
  <c r="I190" i="1"/>
  <c r="I189" i="1" s="1"/>
  <c r="I188" i="1" s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L175" i="1" s="1"/>
  <c r="K176" i="1"/>
  <c r="K175" i="1" s="1"/>
  <c r="J176" i="1"/>
  <c r="J175" i="1" s="1"/>
  <c r="I176" i="1"/>
  <c r="I175" i="1" s="1"/>
  <c r="L173" i="1"/>
  <c r="L172" i="1" s="1"/>
  <c r="L171" i="1" s="1"/>
  <c r="L170" i="1" s="1"/>
  <c r="K173" i="1"/>
  <c r="K172" i="1" s="1"/>
  <c r="K171" i="1" s="1"/>
  <c r="J173" i="1"/>
  <c r="J172" i="1" s="1"/>
  <c r="J171" i="1" s="1"/>
  <c r="J170" i="1" s="1"/>
  <c r="I173" i="1"/>
  <c r="I172" i="1" s="1"/>
  <c r="I171" i="1" s="1"/>
  <c r="L168" i="1"/>
  <c r="L167" i="1" s="1"/>
  <c r="K168" i="1"/>
  <c r="K167" i="1" s="1"/>
  <c r="J168" i="1"/>
  <c r="J167" i="1" s="1"/>
  <c r="I168" i="1"/>
  <c r="I167" i="1" s="1"/>
  <c r="L163" i="1"/>
  <c r="L162" i="1" s="1"/>
  <c r="L161" i="1" s="1"/>
  <c r="L160" i="1" s="1"/>
  <c r="K163" i="1"/>
  <c r="K162" i="1" s="1"/>
  <c r="J163" i="1"/>
  <c r="J162" i="1" s="1"/>
  <c r="J161" i="1" s="1"/>
  <c r="J160" i="1" s="1"/>
  <c r="I163" i="1"/>
  <c r="I162" i="1" s="1"/>
  <c r="L157" i="1"/>
  <c r="L156" i="1" s="1"/>
  <c r="L155" i="1" s="1"/>
  <c r="K157" i="1"/>
  <c r="K156" i="1" s="1"/>
  <c r="K155" i="1" s="1"/>
  <c r="J157" i="1"/>
  <c r="J156" i="1" s="1"/>
  <c r="J155" i="1" s="1"/>
  <c r="I157" i="1"/>
  <c r="I156" i="1" s="1"/>
  <c r="I155" i="1" s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L147" i="1" s="1"/>
  <c r="K148" i="1"/>
  <c r="K147" i="1" s="1"/>
  <c r="J148" i="1"/>
  <c r="J147" i="1" s="1"/>
  <c r="I148" i="1"/>
  <c r="I147" i="1" s="1"/>
  <c r="L144" i="1"/>
  <c r="L143" i="1" s="1"/>
  <c r="L142" i="1" s="1"/>
  <c r="L141" i="1" s="1"/>
  <c r="K144" i="1"/>
  <c r="K143" i="1" s="1"/>
  <c r="K142" i="1" s="1"/>
  <c r="J144" i="1"/>
  <c r="J143" i="1" s="1"/>
  <c r="J142" i="1" s="1"/>
  <c r="J141" i="1" s="1"/>
  <c r="I144" i="1"/>
  <c r="I143" i="1" s="1"/>
  <c r="I142" i="1" s="1"/>
  <c r="L139" i="1"/>
  <c r="L138" i="1" s="1"/>
  <c r="L137" i="1" s="1"/>
  <c r="K139" i="1"/>
  <c r="K138" i="1" s="1"/>
  <c r="K137" i="1" s="1"/>
  <c r="J139" i="1"/>
  <c r="J138" i="1" s="1"/>
  <c r="J137" i="1" s="1"/>
  <c r="I139" i="1"/>
  <c r="I138" i="1" s="1"/>
  <c r="I137" i="1" s="1"/>
  <c r="L135" i="1"/>
  <c r="K135" i="1"/>
  <c r="J135" i="1"/>
  <c r="I135" i="1"/>
  <c r="L134" i="1"/>
  <c r="L133" i="1" s="1"/>
  <c r="K134" i="1"/>
  <c r="K133" i="1" s="1"/>
  <c r="J134" i="1"/>
  <c r="J133" i="1" s="1"/>
  <c r="I134" i="1"/>
  <c r="I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K127" i="1"/>
  <c r="J127" i="1"/>
  <c r="I127" i="1"/>
  <c r="L126" i="1"/>
  <c r="L125" i="1" s="1"/>
  <c r="K126" i="1"/>
  <c r="K125" i="1" s="1"/>
  <c r="J126" i="1"/>
  <c r="J125" i="1" s="1"/>
  <c r="I126" i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8" i="1"/>
  <c r="K118" i="1"/>
  <c r="J118" i="1"/>
  <c r="I118" i="1"/>
  <c r="L117" i="1"/>
  <c r="L116" i="1" s="1"/>
  <c r="K117" i="1"/>
  <c r="K116" i="1" s="1"/>
  <c r="K115" i="1" s="1"/>
  <c r="J117" i="1"/>
  <c r="J116" i="1" s="1"/>
  <c r="I117" i="1"/>
  <c r="I116" i="1" s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L106" i="1" s="1"/>
  <c r="K107" i="1"/>
  <c r="K106" i="1" s="1"/>
  <c r="J107" i="1"/>
  <c r="J106" i="1" s="1"/>
  <c r="I107" i="1"/>
  <c r="I106" i="1" s="1"/>
  <c r="L103" i="1"/>
  <c r="L102" i="1" s="1"/>
  <c r="L101" i="1" s="1"/>
  <c r="K103" i="1"/>
  <c r="K102" i="1" s="1"/>
  <c r="K101" i="1" s="1"/>
  <c r="J103" i="1"/>
  <c r="J102" i="1" s="1"/>
  <c r="J101" i="1" s="1"/>
  <c r="I103" i="1"/>
  <c r="I102" i="1" s="1"/>
  <c r="I101" i="1" s="1"/>
  <c r="L98" i="1"/>
  <c r="K98" i="1"/>
  <c r="J98" i="1"/>
  <c r="I98" i="1"/>
  <c r="L97" i="1"/>
  <c r="L96" i="1" s="1"/>
  <c r="L95" i="1" s="1"/>
  <c r="K97" i="1"/>
  <c r="K96" i="1" s="1"/>
  <c r="J97" i="1"/>
  <c r="J96" i="1" s="1"/>
  <c r="J95" i="1" s="1"/>
  <c r="I97" i="1"/>
  <c r="I96" i="1" s="1"/>
  <c r="L91" i="1"/>
  <c r="K91" i="1"/>
  <c r="J91" i="1"/>
  <c r="I91" i="1"/>
  <c r="L90" i="1"/>
  <c r="L89" i="1" s="1"/>
  <c r="L88" i="1" s="1"/>
  <c r="K90" i="1"/>
  <c r="K89" i="1" s="1"/>
  <c r="K88" i="1" s="1"/>
  <c r="J90" i="1"/>
  <c r="J89" i="1" s="1"/>
  <c r="J88" i="1" s="1"/>
  <c r="I90" i="1"/>
  <c r="I89" i="1" s="1"/>
  <c r="I88" i="1" s="1"/>
  <c r="L86" i="1"/>
  <c r="K86" i="1"/>
  <c r="J86" i="1"/>
  <c r="I86" i="1"/>
  <c r="L85" i="1"/>
  <c r="L84" i="1" s="1"/>
  <c r="K85" i="1"/>
  <c r="K84" i="1" s="1"/>
  <c r="J85" i="1"/>
  <c r="I85" i="1"/>
  <c r="J84" i="1"/>
  <c r="I84" i="1"/>
  <c r="L80" i="1"/>
  <c r="L79" i="1" s="1"/>
  <c r="K80" i="1"/>
  <c r="K79" i="1" s="1"/>
  <c r="J80" i="1"/>
  <c r="I80" i="1"/>
  <c r="J79" i="1"/>
  <c r="I79" i="1"/>
  <c r="L75" i="1"/>
  <c r="L74" i="1" s="1"/>
  <c r="K75" i="1"/>
  <c r="K74" i="1" s="1"/>
  <c r="J75" i="1"/>
  <c r="I75" i="1"/>
  <c r="J74" i="1"/>
  <c r="I74" i="1"/>
  <c r="L70" i="1"/>
  <c r="L69" i="1" s="1"/>
  <c r="L68" i="1" s="1"/>
  <c r="L67" i="1" s="1"/>
  <c r="K70" i="1"/>
  <c r="K69" i="1" s="1"/>
  <c r="J70" i="1"/>
  <c r="I70" i="1"/>
  <c r="J69" i="1"/>
  <c r="I69" i="1"/>
  <c r="J68" i="1"/>
  <c r="J67" i="1" s="1"/>
  <c r="I68" i="1"/>
  <c r="I67" i="1" s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 s="1"/>
  <c r="I43" i="1" s="1"/>
  <c r="L41" i="1"/>
  <c r="K41" i="1"/>
  <c r="J41" i="1"/>
  <c r="I41" i="1"/>
  <c r="L39" i="1"/>
  <c r="L38" i="1" s="1"/>
  <c r="L37" i="1" s="1"/>
  <c r="L36" i="1" s="1"/>
  <c r="K39" i="1"/>
  <c r="K38" i="1" s="1"/>
  <c r="K37" i="1" s="1"/>
  <c r="K36" i="1" s="1"/>
  <c r="J39" i="1"/>
  <c r="J38" i="1" s="1"/>
  <c r="J37" i="1" s="1"/>
  <c r="J36" i="1" s="1"/>
  <c r="I39" i="1"/>
  <c r="I38" i="1" s="1"/>
  <c r="I37" i="1" s="1"/>
  <c r="I36" i="1" s="1"/>
  <c r="L35" i="1" l="1"/>
  <c r="J115" i="1"/>
  <c r="J188" i="1"/>
  <c r="J187" i="1" s="1"/>
  <c r="J306" i="1"/>
  <c r="J305" i="1" s="1"/>
  <c r="K187" i="1"/>
  <c r="L115" i="1"/>
  <c r="L188" i="1"/>
  <c r="L187" i="1" s="1"/>
  <c r="L306" i="1"/>
  <c r="L305" i="1" s="1"/>
  <c r="I115" i="1"/>
  <c r="K68" i="1"/>
  <c r="K67" i="1" s="1"/>
  <c r="I95" i="1"/>
  <c r="I141" i="1"/>
  <c r="I161" i="1"/>
  <c r="I160" i="1" s="1"/>
  <c r="I35" i="1" s="1"/>
  <c r="I170" i="1"/>
  <c r="I218" i="1"/>
  <c r="I187" i="1" s="1"/>
  <c r="I273" i="1"/>
  <c r="I240" i="1" s="1"/>
  <c r="I338" i="1"/>
  <c r="I305" i="1" s="1"/>
  <c r="K95" i="1"/>
  <c r="K35" i="1" s="1"/>
  <c r="K141" i="1"/>
  <c r="K161" i="1"/>
  <c r="K160" i="1" s="1"/>
  <c r="K170" i="1"/>
  <c r="K218" i="1"/>
  <c r="K273" i="1"/>
  <c r="K240" i="1" s="1"/>
  <c r="K338" i="1"/>
  <c r="K305" i="1" s="1"/>
  <c r="J35" i="1"/>
  <c r="I186" i="1" l="1"/>
  <c r="I370" i="1"/>
  <c r="J186" i="1"/>
  <c r="J370" i="1" s="1"/>
  <c r="L186" i="1"/>
  <c r="K186" i="1"/>
  <c r="K370" i="1" s="1"/>
  <c r="L370" i="1"/>
</calcChain>
</file>

<file path=xl/sharedStrings.xml><?xml version="1.0" encoding="utf-8"?>
<sst xmlns="http://schemas.openxmlformats.org/spreadsheetml/2006/main" count="384" uniqueCount="232">
  <si>
    <t>Biudžeto vykdymo ataskaitų rinkinių rengimo taisyklių</t>
  </si>
  <si>
    <t>1 priedas</t>
  </si>
  <si>
    <t xml:space="preserve">       </t>
  </si>
  <si>
    <t>Kretingos  rajono savivaldybės administracija, 188715222, Savanorių g. 29a., Kretinga</t>
  </si>
  <si>
    <t>(įstaigos pavadinimas, kodas Juridinių asmenų registre, adresas)</t>
  </si>
  <si>
    <t>BIUDŽETO IŠLAIDŲ SĄMATOS VYKDYMO</t>
  </si>
  <si>
    <t>2025 M. KOVO MĖN. 31 D.</t>
  </si>
  <si>
    <t xml:space="preserve"> 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</si>
  <si>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</si>
  <si>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</si>
  <si>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</si>
  <si>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</si>
  <si>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</si>
  <si>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Ministerijos / Savivaldybės</t>
  </si>
  <si>
    <t>Departamento</t>
  </si>
  <si>
    <t>Įstaigos</t>
  </si>
  <si>
    <t>188715222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</si>
  <si>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</si>
  <si>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</si>
  <si>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</si>
  <si>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</si>
  <si>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</si>
  <si>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</si>
  <si>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</si>
  <si>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</si>
  <si>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</si>
  <si>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</si>
  <si>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</si>
  <si>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</si>
  <si>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</si>
  <si>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</si>
  <si>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</si>
  <si>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</si>
  <si>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</si>
  <si>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</si>
  <si>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</si>
  <si>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</si>
  <si>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</si>
  <si>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</si>
  <si>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</si>
  <si>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</si>
  <si>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</si>
  <si>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</si>
  <si>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</si>
  <si>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</si>
  <si>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</si>
  <si>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</si>
  <si>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</si>
  <si>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</si>
  <si>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</si>
  <si>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</si>
  <si>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</si>
  <si>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</si>
  <si>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</si>
  <si>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</si>
  <si>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</si>
  <si>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</si>
  <si>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</si>
  <si>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</si>
  <si>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</si>
  <si>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</si>
  <si>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</si>
  <si>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</si>
  <si>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</si>
  <si>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</si>
  <si>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</si>
  <si>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</si>
  <si>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</si>
  <si>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</si>
  <si>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</si>
  <si>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</si>
  <si>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</si>
  <si>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</si>
  <si>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</si>
  <si>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</si>
  <si>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</si>
  <si>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</si>
  <si>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</si>
  <si>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</si>
  <si>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</si>
  <si>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</si>
  <si>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</si>
  <si>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</si>
  <si>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</si>
  <si>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</si>
  <si>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</si>
  <si>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</si>
  <si>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</si>
  <si>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</si>
  <si>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</si>
  <si>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</si>
  <si>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</si>
  <si>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</si>
  <si>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</si>
  <si>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</si>
  <si>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</si>
  <si>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</si>
  <si>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</si>
  <si>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</si>
  <si>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</si>
  <si>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</si>
  <si>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</si>
  <si>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</si>
  <si>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</si>
  <si>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</si>
  <si>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</si>
  <si>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</si>
  <si>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</si>
  <si>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</si>
  <si>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</si>
  <si>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</si>
  <si>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</si>
  <si>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</si>
  <si>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</si>
  <si>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</si>
  <si>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</si>
  <si>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</si>
  <si>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</si>
  <si>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</si>
  <si>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</si>
  <si>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</si>
  <si>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</si>
  <si>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</si>
  <si>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</si>
  <si>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</si>
  <si>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</si>
  <si>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</si>
  <si>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</si>
  <si>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</si>
  <si>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</si>
  <si>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</si>
  <si>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</si>
  <si>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</si>
  <si>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</si>
  <si>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</si>
  <si>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</si>
  <si>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</si>
  <si>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</si>
  <si>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</si>
  <si>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</si>
  <si>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</si>
  <si>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</si>
  <si>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</si>
  <si>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</si>
  <si>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</si>
  <si>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</si>
  <si>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</si>
  <si>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</si>
  <si>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</si>
  <si>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</si>
  <si>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</si>
  <si>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</si>
  <si>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</si>
  <si>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</si>
  <si>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</si>
  <si>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</si>
  <si>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</si>
  <si>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</si>
  <si>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</si>
  <si>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</si>
  <si>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</si>
  <si>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</si>
  <si>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</si>
  <si>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</si>
  <si>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</si>
  <si>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</si>
  <si>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</si>
  <si>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</si>
  <si>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</si>
  <si>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</si>
  <si>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</si>
  <si>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</si>
  <si>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</si>
  <si>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</si>
  <si>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</si>
  <si>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</si>
  <si>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</si>
  <si>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</si>
  <si>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</si>
  <si>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</si>
  <si>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</si>
  <si>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</si>
  <si>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</si>
  <si>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</si>
  <si>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</si>
  <si>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</si>
  <si>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</si>
  <si>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</si>
  <si>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</si>
  <si>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</si>
  <si>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</si>
  <si>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</si>
  <si>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</si>
  <si>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</si>
  <si>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</si>
  <si>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</si>
  <si>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</si>
  <si>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</si>
  <si>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</si>
  <si>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</si>
  <si>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</si>
  <si>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</si>
  <si>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</si>
  <si>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</si>
  <si>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</si>
  <si>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</si>
  <si>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</si>
  <si>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</si>
  <si>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</si>
  <si>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</si>
  <si>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</si>
  <si>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</si>
  <si>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</si>
  <si>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</si>
  <si>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</si>
  <si>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</si>
  <si>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</si>
  <si>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</si>
  <si>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</si>
  <si>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Administracijos direktorė</t>
  </si>
  <si>
    <t>Vilma Preibienė</t>
  </si>
  <si>
    <t xml:space="preserve">      (įstaigos vadovo ar jo įgalioto asmens pareigų  pavadinimas)</t>
  </si>
  <si>
    <t>(parašas)</t>
  </si>
  <si>
    <t>(vardas ir pavardė)</t>
  </si>
  <si>
    <t>Buhalterinės apskaitos skyriaus vedėja- vyr. buhalterė</t>
  </si>
  <si>
    <t>Vitalija Kubilienė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</si>
  <si>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</si>
  <si>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</si>
  <si>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(Biudžeto išlaidų sąmatos vykdymo 2025 m. kovo mėn. 31 d.  ataskaitos forma, Nr.2)</t>
  </si>
  <si>
    <t>I ketvirčio</t>
  </si>
  <si>
    <t>Suminė</t>
  </si>
  <si>
    <t>2025.04.10 Nr. B10-251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</si>
</sst>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8"/>
  <sheetViews>
    <sheetView showZeros="0" tabSelected="1" workbookViewId="0">
      <selection activeCell="G19" sqref="G19:K1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79" t="s">
        <v>0</v>
      </c>
      <c r="K1" s="179"/>
      <c r="L1" s="179"/>
      <c r="M1" s="6"/>
      <c r="N1" s="7"/>
      <c r="O1" s="7"/>
      <c r="P1" s="7"/>
      <c r="Q1" s="7"/>
    </row>
    <row r="2" spans="1:17" ht="13.5" customHeight="1">
      <c r="H2" s="4"/>
      <c r="I2" s="153"/>
      <c r="J2" s="180" t="s">
        <v>1</v>
      </c>
      <c r="K2" s="180"/>
      <c r="L2" s="180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81" t="s">
        <v>228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82" t="s">
        <v>3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6"/>
    </row>
    <row r="11" spans="1:17" ht="18.75" customHeight="1">
      <c r="A11" s="184" t="s">
        <v>4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86" t="s">
        <v>5</v>
      </c>
      <c r="H13" s="186"/>
      <c r="I13" s="186"/>
      <c r="J13" s="186"/>
      <c r="K13" s="186"/>
      <c r="L13" s="20"/>
      <c r="M13" s="6"/>
    </row>
    <row r="14" spans="1:17" ht="16.5" customHeight="1">
      <c r="A14" s="187" t="s">
        <v>6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6"/>
      <c r="P14" s="1" t="s">
        <v>7</v>
      </c>
    </row>
    <row r="15" spans="1:17" ht="15.75" customHeight="1">
      <c r="G15" s="188" t="s">
        <v>229</v>
      </c>
      <c r="H15" s="188"/>
      <c r="I15" s="188"/>
      <c r="J15" s="188"/>
      <c r="K15" s="188"/>
      <c r="M15" s="6"/>
    </row>
    <row r="16" spans="1:17" ht="12" customHeight="1">
      <c r="G16" s="189" t="s">
        <v>8</v>
      </c>
      <c r="H16" s="189"/>
      <c r="I16" s="189"/>
      <c r="J16" s="189"/>
      <c r="K16" s="189"/>
    </row>
    <row r="17" spans="1:13" ht="12" customHeight="1">
      <c r="B17" s="187" t="s">
        <v>9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</row>
    <row r="18" spans="1:13" ht="12" customHeight="1"/>
    <row r="19" spans="1:13" ht="12.75" customHeight="1">
      <c r="G19" s="188" t="s">
        <v>231</v>
      </c>
      <c r="H19" s="188"/>
      <c r="I19" s="188"/>
      <c r="J19" s="188"/>
      <c r="K19" s="188"/>
    </row>
    <row r="20" spans="1:13" ht="11.25" customHeight="1">
      <c r="G20" s="190" t="s">
        <v>10</v>
      </c>
      <c r="H20" s="190"/>
      <c r="I20" s="190"/>
      <c r="J20" s="190"/>
      <c r="K20" s="190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91" t="s">
        <v>230</v>
      </c>
      <c r="F22" s="191"/>
      <c r="G22" s="191"/>
      <c r="H22" s="191"/>
      <c r="I22" s="191"/>
      <c r="J22" s="191"/>
      <c r="K22" s="191"/>
      <c r="L22"/>
    </row>
    <row r="23" spans="1:13" ht="12" customHeight="1">
      <c r="A23" s="192" t="s">
        <v>11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23"/>
    </row>
    <row r="24" spans="1:13" ht="12" customHeight="1">
      <c r="F24" s="1"/>
      <c r="J24" s="24"/>
      <c r="K24" s="18"/>
      <c r="L24" s="25" t="s">
        <v>12</v>
      </c>
      <c r="M24" s="23"/>
    </row>
    <row r="25" spans="1:13" ht="11.25" customHeight="1">
      <c r="F25" s="1"/>
      <c r="J25" s="26" t="s">
        <v>13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14</v>
      </c>
      <c r="L26" s="27"/>
      <c r="M26" s="23"/>
    </row>
    <row r="27" spans="1:13" ht="12.75" customHeight="1">
      <c r="A27" s="154"/>
      <c r="B27" s="154"/>
      <c r="C27" s="154"/>
      <c r="D27" s="154"/>
      <c r="E27" s="154"/>
      <c r="F27" s="154"/>
      <c r="G27" s="154"/>
      <c r="H27" s="154"/>
      <c r="I27" s="154"/>
      <c r="K27" s="29" t="s">
        <v>15</v>
      </c>
      <c r="L27" s="30" t="s">
        <v>16</v>
      </c>
      <c r="M27" s="23"/>
    </row>
    <row r="28" spans="1:13" ht="12" customHeight="1">
      <c r="A28" s="154" t="s">
        <v>7</v>
      </c>
      <c r="B28" s="154"/>
      <c r="C28" s="154"/>
      <c r="D28" s="154"/>
      <c r="E28" s="154"/>
      <c r="F28" s="154"/>
      <c r="G28" s="154"/>
      <c r="H28" s="154"/>
      <c r="I28" s="154"/>
      <c r="J28" s="31" t="s">
        <v>17</v>
      </c>
      <c r="K28" s="32"/>
      <c r="L28" s="27"/>
      <c r="M28" s="23"/>
    </row>
    <row r="29" spans="1:13" ht="12.75" customHeight="1">
      <c r="F29" s="1"/>
      <c r="G29" s="33" t="s">
        <v>18</v>
      </c>
      <c r="H29" s="34"/>
      <c r="I29" s="35"/>
      <c r="J29" s="36"/>
      <c r="K29" s="27"/>
      <c r="L29" s="27"/>
      <c r="M29" s="23"/>
    </row>
    <row r="30" spans="1:13" ht="13.5" customHeight="1">
      <c r="F30" s="1"/>
      <c r="G30" s="183" t="s">
        <v>19</v>
      </c>
      <c r="H30" s="183"/>
      <c r="I30" s="149"/>
      <c r="J30" s="150"/>
      <c r="K30" s="151"/>
      <c r="L30" s="151"/>
      <c r="M30" s="23"/>
    </row>
    <row r="31" spans="1:13" ht="14.25" customHeight="1">
      <c r="A31" s="37"/>
      <c r="B31" s="37"/>
      <c r="C31" s="37"/>
      <c r="D31" s="37"/>
      <c r="E31" s="37"/>
      <c r="F31" s="38"/>
      <c r="G31" s="39"/>
      <c r="I31" s="39"/>
      <c r="J31" s="39"/>
      <c r="K31" s="40"/>
      <c r="L31" s="41" t="s">
        <v>20</v>
      </c>
      <c r="M31" s="42"/>
    </row>
    <row r="32" spans="1:13" ht="24" customHeight="1">
      <c r="A32" s="161" t="s">
        <v>21</v>
      </c>
      <c r="B32" s="162"/>
      <c r="C32" s="162"/>
      <c r="D32" s="162"/>
      <c r="E32" s="162"/>
      <c r="F32" s="162"/>
      <c r="G32" s="165" t="s">
        <v>22</v>
      </c>
      <c r="H32" s="167" t="s">
        <v>23</v>
      </c>
      <c r="I32" s="169" t="s">
        <v>24</v>
      </c>
      <c r="J32" s="170"/>
      <c r="K32" s="171" t="s">
        <v>25</v>
      </c>
      <c r="L32" s="173" t="s">
        <v>26</v>
      </c>
      <c r="M32" s="42"/>
    </row>
    <row r="33" spans="1:18" ht="46.5" customHeight="1">
      <c r="A33" s="163"/>
      <c r="B33" s="164"/>
      <c r="C33" s="164"/>
      <c r="D33" s="164"/>
      <c r="E33" s="164"/>
      <c r="F33" s="164"/>
      <c r="G33" s="166"/>
      <c r="H33" s="168"/>
      <c r="I33" s="43" t="s">
        <v>27</v>
      </c>
      <c r="J33" s="44" t="s">
        <v>28</v>
      </c>
      <c r="K33" s="172"/>
      <c r="L33" s="174"/>
    </row>
    <row r="34" spans="1:18" ht="11.25" customHeight="1">
      <c r="A34" s="155" t="s">
        <v>29</v>
      </c>
      <c r="B34" s="156"/>
      <c r="C34" s="156"/>
      <c r="D34" s="156"/>
      <c r="E34" s="156"/>
      <c r="F34" s="157"/>
      <c r="G34" s="45">
        <v>2</v>
      </c>
      <c r="H34" s="46">
        <v>3</v>
      </c>
      <c r="I34" s="47" t="s">
        <v>30</v>
      </c>
      <c r="J34" s="48" t="s">
        <v>31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32</v>
      </c>
      <c r="H35" s="54">
        <v>1</v>
      </c>
      <c r="I35" s="118">
        <f>SUM(I36+I47+I67+I88+I95+I115+I141+I160+I170)</f>
        <v>30807633</v>
      </c>
      <c r="J35" s="118">
        <f>SUM(J36+J47+J67+J88+J95+J115+J141+J160+J170)</f>
        <v>7455495</v>
      </c>
      <c r="K35" s="119">
        <f>SUM(K36+K47+K67+K88+K95+K115+K141+K160+K170)</f>
        <v>5196652.67</v>
      </c>
      <c r="L35" s="118">
        <f>SUM(L36+L47+L67+L88+L95+L115+L141+L160+L170)</f>
        <v>5447028.9299999997</v>
      </c>
    </row>
    <row r="36" spans="1:18" ht="16.5" customHeight="1">
      <c r="A36" s="50">
        <v>2</v>
      </c>
      <c r="B36" s="56">
        <v>1</v>
      </c>
      <c r="C36" s="57"/>
      <c r="D36" s="58"/>
      <c r="E36" s="59"/>
      <c r="F36" s="60"/>
      <c r="G36" s="61" t="s">
        <v>33</v>
      </c>
      <c r="H36" s="54">
        <v>2</v>
      </c>
      <c r="I36" s="118">
        <f>SUM(I37+I43)</f>
        <v>8824348</v>
      </c>
      <c r="J36" s="118">
        <f>SUM(J37+J43)</f>
        <v>2037280</v>
      </c>
      <c r="K36" s="120">
        <f>SUM(K37+K43)</f>
        <v>1620348.89</v>
      </c>
      <c r="L36" s="121">
        <f>SUM(L37+L43)</f>
        <v>1628101.57</v>
      </c>
      <c r="M36"/>
    </row>
    <row r="37" spans="1:18" ht="14.25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34</v>
      </c>
      <c r="H37" s="54">
        <v>3</v>
      </c>
      <c r="I37" s="118">
        <f>SUM(I38)</f>
        <v>8675758</v>
      </c>
      <c r="J37" s="118">
        <f>SUM(J38)</f>
        <v>2004228</v>
      </c>
      <c r="K37" s="119">
        <f>SUM(K38)</f>
        <v>1592607.68</v>
      </c>
      <c r="L37" s="118">
        <f>SUM(L38)</f>
        <v>1600250.33</v>
      </c>
      <c r="M37"/>
      <c r="Q37"/>
    </row>
    <row r="38" spans="1:18" ht="13.5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34</v>
      </c>
      <c r="H38" s="54">
        <v>4</v>
      </c>
      <c r="I38" s="118">
        <f>SUM(I39+I41)</f>
        <v>8675758</v>
      </c>
      <c r="J38" s="118">
        <f t="shared" ref="J38:L39" si="0">SUM(J39)</f>
        <v>2004228</v>
      </c>
      <c r="K38" s="118">
        <f t="shared" si="0"/>
        <v>1592607.68</v>
      </c>
      <c r="L38" s="118">
        <f t="shared" si="0"/>
        <v>1600250.33</v>
      </c>
      <c r="M38"/>
      <c r="Q38" s="67"/>
    </row>
    <row r="39" spans="1:18" ht="14.25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35</v>
      </c>
      <c r="H39" s="54">
        <v>5</v>
      </c>
      <c r="I39" s="119">
        <f>SUM(I40)</f>
        <v>8675758</v>
      </c>
      <c r="J39" s="119">
        <f t="shared" si="0"/>
        <v>2004228</v>
      </c>
      <c r="K39" s="119">
        <f t="shared" si="0"/>
        <v>1592607.68</v>
      </c>
      <c r="L39" s="119">
        <f t="shared" si="0"/>
        <v>1600250.33</v>
      </c>
      <c r="M39"/>
      <c r="Q39" s="67"/>
    </row>
    <row r="40" spans="1:18" ht="14.25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35</v>
      </c>
      <c r="H40" s="54">
        <v>6</v>
      </c>
      <c r="I40" s="122">
        <v>8675758</v>
      </c>
      <c r="J40" s="123">
        <v>2004228</v>
      </c>
      <c r="K40" s="123">
        <v>1592607.68</v>
      </c>
      <c r="L40" s="123">
        <v>1600250.33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36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36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37</v>
      </c>
      <c r="H43" s="54">
        <v>9</v>
      </c>
      <c r="I43" s="119">
        <f t="shared" ref="I43:L45" si="1">I44</f>
        <v>148590</v>
      </c>
      <c r="J43" s="118">
        <f t="shared" si="1"/>
        <v>33052</v>
      </c>
      <c r="K43" s="119">
        <f t="shared" si="1"/>
        <v>27741.21</v>
      </c>
      <c r="L43" s="118">
        <f t="shared" si="1"/>
        <v>27851.24</v>
      </c>
      <c r="M43"/>
      <c r="Q43" s="67"/>
    </row>
    <row r="44" spans="1:18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37</v>
      </c>
      <c r="H44" s="54">
        <v>10</v>
      </c>
      <c r="I44" s="119">
        <f t="shared" si="1"/>
        <v>148590</v>
      </c>
      <c r="J44" s="118">
        <f t="shared" si="1"/>
        <v>33052</v>
      </c>
      <c r="K44" s="118">
        <f t="shared" si="1"/>
        <v>27741.21</v>
      </c>
      <c r="L44" s="118">
        <f t="shared" si="1"/>
        <v>27851.24</v>
      </c>
      <c r="Q44"/>
    </row>
    <row r="45" spans="1:18" ht="13.5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37</v>
      </c>
      <c r="H45" s="54">
        <v>11</v>
      </c>
      <c r="I45" s="118">
        <f t="shared" si="1"/>
        <v>148590</v>
      </c>
      <c r="J45" s="118">
        <f t="shared" si="1"/>
        <v>33052</v>
      </c>
      <c r="K45" s="118">
        <f t="shared" si="1"/>
        <v>27741.21</v>
      </c>
      <c r="L45" s="118">
        <f t="shared" si="1"/>
        <v>27851.24</v>
      </c>
      <c r="M45"/>
      <c r="Q45" s="67"/>
    </row>
    <row r="46" spans="1:18" ht="14.25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37</v>
      </c>
      <c r="H46" s="54">
        <v>12</v>
      </c>
      <c r="I46" s="124">
        <v>148590</v>
      </c>
      <c r="J46" s="123">
        <v>33052</v>
      </c>
      <c r="K46" s="123">
        <v>27741.21</v>
      </c>
      <c r="L46" s="123">
        <v>27851.24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38</v>
      </c>
      <c r="H47" s="54">
        <v>13</v>
      </c>
      <c r="I47" s="125">
        <f t="shared" ref="I47:L49" si="2">I48</f>
        <v>7906375</v>
      </c>
      <c r="J47" s="126">
        <f t="shared" si="2"/>
        <v>2012514</v>
      </c>
      <c r="K47" s="125">
        <f t="shared" si="2"/>
        <v>1341978.28</v>
      </c>
      <c r="L47" s="125">
        <f t="shared" si="2"/>
        <v>1343827.95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38</v>
      </c>
      <c r="H48" s="54">
        <v>14</v>
      </c>
      <c r="I48" s="118">
        <f t="shared" si="2"/>
        <v>7906375</v>
      </c>
      <c r="J48" s="119">
        <f t="shared" si="2"/>
        <v>2012514</v>
      </c>
      <c r="K48" s="118">
        <f t="shared" si="2"/>
        <v>1341978.28</v>
      </c>
      <c r="L48" s="119">
        <f t="shared" si="2"/>
        <v>1343827.95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38</v>
      </c>
      <c r="H49" s="54">
        <v>15</v>
      </c>
      <c r="I49" s="118">
        <f t="shared" si="2"/>
        <v>7906375</v>
      </c>
      <c r="J49" s="119">
        <f t="shared" si="2"/>
        <v>2012514</v>
      </c>
      <c r="K49" s="121">
        <f t="shared" si="2"/>
        <v>1341978.28</v>
      </c>
      <c r="L49" s="121">
        <f t="shared" si="2"/>
        <v>1343827.95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38</v>
      </c>
      <c r="H50" s="54">
        <v>16</v>
      </c>
      <c r="I50" s="127">
        <f>SUM(I51:I66)</f>
        <v>7906375</v>
      </c>
      <c r="J50" s="127">
        <f>SUM(J51:J66)</f>
        <v>2012514</v>
      </c>
      <c r="K50" s="128">
        <f>SUM(K51:K66)</f>
        <v>1341978.28</v>
      </c>
      <c r="L50" s="128">
        <f>SUM(L51:L66)</f>
        <v>1343827.95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39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40</v>
      </c>
      <c r="H52" s="54">
        <v>18</v>
      </c>
      <c r="I52" s="123">
        <v>3450</v>
      </c>
      <c r="J52" s="123">
        <v>1950</v>
      </c>
      <c r="K52" s="123">
        <v>46.6</v>
      </c>
      <c r="L52" s="123">
        <v>46.6</v>
      </c>
      <c r="M52"/>
      <c r="Q52" s="67"/>
      <c r="R52"/>
    </row>
    <row r="53" spans="1:18" ht="26.25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41</v>
      </c>
      <c r="H53" s="54">
        <v>19</v>
      </c>
      <c r="I53" s="123">
        <v>29180</v>
      </c>
      <c r="J53" s="123">
        <v>8740</v>
      </c>
      <c r="K53" s="123">
        <v>6087.46</v>
      </c>
      <c r="L53" s="123">
        <v>6087.46</v>
      </c>
      <c r="M53"/>
      <c r="Q53" s="67"/>
      <c r="R53"/>
    </row>
    <row r="54" spans="1:18" ht="27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42</v>
      </c>
      <c r="H54" s="54">
        <v>20</v>
      </c>
      <c r="I54" s="123">
        <v>91420</v>
      </c>
      <c r="J54" s="123">
        <v>32220</v>
      </c>
      <c r="K54" s="123">
        <v>18536.25</v>
      </c>
      <c r="L54" s="123">
        <v>18536.25</v>
      </c>
      <c r="M54"/>
      <c r="Q54" s="67"/>
      <c r="R54"/>
    </row>
    <row r="55" spans="1:18" ht="26.25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43</v>
      </c>
      <c r="H55" s="54">
        <v>21</v>
      </c>
      <c r="I55" s="123">
        <v>3600</v>
      </c>
      <c r="J55" s="123">
        <v>500</v>
      </c>
      <c r="K55" s="123">
        <v>0</v>
      </c>
      <c r="L55" s="123">
        <v>0</v>
      </c>
      <c r="M55"/>
      <c r="Q55" s="67"/>
      <c r="R55"/>
    </row>
    <row r="56" spans="1:18" ht="12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44</v>
      </c>
      <c r="H56" s="54">
        <v>22</v>
      </c>
      <c r="I56" s="124">
        <v>15710</v>
      </c>
      <c r="J56" s="123">
        <v>4700</v>
      </c>
      <c r="K56" s="123">
        <v>2258.88</v>
      </c>
      <c r="L56" s="123">
        <v>2258.88</v>
      </c>
      <c r="M56"/>
      <c r="Q56" s="67"/>
      <c r="R56"/>
    </row>
    <row r="57" spans="1:18" ht="15.75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45</v>
      </c>
      <c r="H57" s="54">
        <v>23</v>
      </c>
      <c r="I57" s="129">
        <v>1632470</v>
      </c>
      <c r="J57" s="123">
        <v>672950</v>
      </c>
      <c r="K57" s="123">
        <v>345459.81</v>
      </c>
      <c r="L57" s="123">
        <v>345459.81</v>
      </c>
      <c r="M57"/>
      <c r="Q57" s="67"/>
      <c r="R57"/>
    </row>
    <row r="58" spans="1:18" ht="25.5" hidden="1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46</v>
      </c>
      <c r="H58" s="54">
        <v>24</v>
      </c>
      <c r="I58" s="124">
        <v>0</v>
      </c>
      <c r="J58" s="124">
        <v>0</v>
      </c>
      <c r="K58" s="124">
        <v>0</v>
      </c>
      <c r="L58" s="124">
        <v>0</v>
      </c>
      <c r="M58"/>
      <c r="Q58" s="67"/>
      <c r="R58"/>
    </row>
    <row r="59" spans="1:18" ht="27.75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47</v>
      </c>
      <c r="H59" s="54">
        <v>25</v>
      </c>
      <c r="I59" s="124">
        <v>136219</v>
      </c>
      <c r="J59" s="123">
        <v>35000</v>
      </c>
      <c r="K59" s="123">
        <v>18488.080000000002</v>
      </c>
      <c r="L59" s="123">
        <v>18488.080000000002</v>
      </c>
      <c r="M59"/>
      <c r="Q59" s="67"/>
      <c r="R59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48</v>
      </c>
      <c r="H60" s="54">
        <v>26</v>
      </c>
      <c r="I60" s="124">
        <v>17783</v>
      </c>
      <c r="J60" s="123">
        <v>4930</v>
      </c>
      <c r="K60" s="123">
        <v>3980.2</v>
      </c>
      <c r="L60" s="123">
        <v>3980.2</v>
      </c>
      <c r="M60"/>
      <c r="Q60" s="67"/>
      <c r="R60"/>
    </row>
    <row r="61" spans="1:18" ht="27.75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49</v>
      </c>
      <c r="H61" s="54">
        <v>27</v>
      </c>
      <c r="I61" s="124">
        <v>10000</v>
      </c>
      <c r="J61" s="124">
        <v>1000</v>
      </c>
      <c r="K61" s="124">
        <v>0</v>
      </c>
      <c r="L61" s="124">
        <v>0</v>
      </c>
      <c r="M61"/>
      <c r="Q61" s="67"/>
      <c r="R61"/>
    </row>
    <row r="62" spans="1:18" ht="14.25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50</v>
      </c>
      <c r="H62" s="54">
        <v>28</v>
      </c>
      <c r="I62" s="124">
        <v>448050</v>
      </c>
      <c r="J62" s="123">
        <v>188650</v>
      </c>
      <c r="K62" s="123">
        <v>142822.70000000001</v>
      </c>
      <c r="L62" s="123">
        <v>142822.70000000001</v>
      </c>
      <c r="M62"/>
      <c r="Q62" s="67"/>
      <c r="R62"/>
    </row>
    <row r="63" spans="1:18" ht="27.75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51</v>
      </c>
      <c r="H63" s="54">
        <v>29</v>
      </c>
      <c r="I63" s="124">
        <v>286484</v>
      </c>
      <c r="J63" s="123">
        <v>73900</v>
      </c>
      <c r="K63" s="123">
        <v>63840.89</v>
      </c>
      <c r="L63" s="123">
        <v>63840.89</v>
      </c>
      <c r="M63"/>
      <c r="Q63" s="67"/>
      <c r="R63"/>
    </row>
    <row r="64" spans="1:18" ht="12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52</v>
      </c>
      <c r="H64" s="54">
        <v>30</v>
      </c>
      <c r="I64" s="124">
        <v>44000</v>
      </c>
      <c r="J64" s="123">
        <v>9000</v>
      </c>
      <c r="K64" s="123">
        <v>4074.91</v>
      </c>
      <c r="L64" s="123">
        <v>4074.91</v>
      </c>
      <c r="M64"/>
      <c r="Q64" s="67"/>
      <c r="R64"/>
    </row>
    <row r="65" spans="1:18" ht="12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53</v>
      </c>
      <c r="H65" s="54">
        <v>31</v>
      </c>
      <c r="I65" s="124">
        <v>37700</v>
      </c>
      <c r="J65" s="123">
        <v>8100</v>
      </c>
      <c r="K65" s="123">
        <v>3543.09</v>
      </c>
      <c r="L65" s="123">
        <v>3543.09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54</v>
      </c>
      <c r="H66" s="54">
        <v>32</v>
      </c>
      <c r="I66" s="124">
        <v>5150309</v>
      </c>
      <c r="J66" s="123">
        <v>970874</v>
      </c>
      <c r="K66" s="123">
        <v>732839.41</v>
      </c>
      <c r="L66" s="123">
        <v>734689.08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55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56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57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57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58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59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60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61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61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58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59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60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62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63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64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65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66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67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67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67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67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customHeight="1">
      <c r="A88" s="50">
        <v>2</v>
      </c>
      <c r="B88" s="51">
        <v>4</v>
      </c>
      <c r="C88" s="51"/>
      <c r="D88" s="51"/>
      <c r="E88" s="51"/>
      <c r="F88" s="53"/>
      <c r="G88" s="86" t="s">
        <v>68</v>
      </c>
      <c r="H88" s="54">
        <v>54</v>
      </c>
      <c r="I88" s="118">
        <f t="shared" ref="I88:L90" si="4">I89</f>
        <v>1706000</v>
      </c>
      <c r="J88" s="130">
        <f t="shared" si="4"/>
        <v>530000</v>
      </c>
      <c r="K88" s="119">
        <f t="shared" si="4"/>
        <v>525082.54</v>
      </c>
      <c r="L88" s="119">
        <f t="shared" si="4"/>
        <v>525082.54</v>
      </c>
      <c r="M88"/>
    </row>
    <row r="89" spans="1:18" ht="15.75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69</v>
      </c>
      <c r="H89" s="54">
        <v>55</v>
      </c>
      <c r="I89" s="118">
        <f t="shared" si="4"/>
        <v>1706000</v>
      </c>
      <c r="J89" s="130">
        <f t="shared" si="4"/>
        <v>530000</v>
      </c>
      <c r="K89" s="119">
        <f t="shared" si="4"/>
        <v>525082.54</v>
      </c>
      <c r="L89" s="119">
        <f t="shared" si="4"/>
        <v>525082.54</v>
      </c>
      <c r="M89"/>
    </row>
    <row r="90" spans="1:18" ht="17.25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69</v>
      </c>
      <c r="H90" s="54">
        <v>56</v>
      </c>
      <c r="I90" s="118">
        <f t="shared" si="4"/>
        <v>1706000</v>
      </c>
      <c r="J90" s="130">
        <f t="shared" si="4"/>
        <v>530000</v>
      </c>
      <c r="K90" s="119">
        <f t="shared" si="4"/>
        <v>525082.54</v>
      </c>
      <c r="L90" s="119">
        <f t="shared" si="4"/>
        <v>525082.54</v>
      </c>
      <c r="M90"/>
    </row>
    <row r="91" spans="1:18" ht="18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69</v>
      </c>
      <c r="H91" s="54">
        <v>57</v>
      </c>
      <c r="I91" s="118">
        <f>SUM(I92:I94)</f>
        <v>1706000</v>
      </c>
      <c r="J91" s="130">
        <f>SUM(J92:J94)</f>
        <v>530000</v>
      </c>
      <c r="K91" s="119">
        <f>SUM(K92:K94)</f>
        <v>525082.54</v>
      </c>
      <c r="L91" s="119">
        <f>SUM(L92:L94)</f>
        <v>525082.54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70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71</v>
      </c>
      <c r="H93" s="54">
        <v>59</v>
      </c>
      <c r="I93" s="124">
        <v>1706000</v>
      </c>
      <c r="J93" s="124">
        <v>530000</v>
      </c>
      <c r="K93" s="124">
        <v>525082.54</v>
      </c>
      <c r="L93" s="124">
        <v>525082.54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72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73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74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74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74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75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76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77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77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77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78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79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80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81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81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81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82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83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83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83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84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85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86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86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86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87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88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89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89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89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89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90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90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90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90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91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91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91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91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92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92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92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93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94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94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94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94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customHeight="1">
      <c r="A141" s="86">
        <v>2</v>
      </c>
      <c r="B141" s="50">
        <v>7</v>
      </c>
      <c r="C141" s="50"/>
      <c r="D141" s="51"/>
      <c r="E141" s="51"/>
      <c r="F141" s="53"/>
      <c r="G141" s="52" t="s">
        <v>95</v>
      </c>
      <c r="H141" s="54">
        <v>107</v>
      </c>
      <c r="I141" s="119">
        <f>SUM(I142+I147+I155)</f>
        <v>4001438</v>
      </c>
      <c r="J141" s="130">
        <f>SUM(J142+J147+J155)</f>
        <v>1163202</v>
      </c>
      <c r="K141" s="119">
        <f>SUM(K142+K147+K155)</f>
        <v>982610.89999999991</v>
      </c>
      <c r="L141" s="118">
        <f>SUM(L142+L147+L155)</f>
        <v>982050.89999999991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96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96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96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97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98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99</v>
      </c>
      <c r="H147" s="54">
        <v>113</v>
      </c>
      <c r="I147" s="120">
        <f t="shared" ref="I147:L148" si="14">I148</f>
        <v>3885488</v>
      </c>
      <c r="J147" s="132">
        <f t="shared" si="14"/>
        <v>1078002</v>
      </c>
      <c r="K147" s="120">
        <f t="shared" si="14"/>
        <v>904977.58</v>
      </c>
      <c r="L147" s="121">
        <f t="shared" si="14"/>
        <v>904417.58</v>
      </c>
      <c r="M147"/>
    </row>
    <row r="148" spans="1:13" ht="25.5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100</v>
      </c>
      <c r="H148" s="54">
        <v>114</v>
      </c>
      <c r="I148" s="119">
        <f t="shared" si="14"/>
        <v>3885488</v>
      </c>
      <c r="J148" s="130">
        <f t="shared" si="14"/>
        <v>1078002</v>
      </c>
      <c r="K148" s="119">
        <f t="shared" si="14"/>
        <v>904977.58</v>
      </c>
      <c r="L148" s="118">
        <f t="shared" si="14"/>
        <v>904417.58</v>
      </c>
      <c r="M148"/>
    </row>
    <row r="149" spans="1:13" ht="25.5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100</v>
      </c>
      <c r="H149" s="54">
        <v>115</v>
      </c>
      <c r="I149" s="119">
        <f>SUM(I150:I151)</f>
        <v>3885488</v>
      </c>
      <c r="J149" s="130">
        <f>SUM(J150:J151)</f>
        <v>1078002</v>
      </c>
      <c r="K149" s="119">
        <f>SUM(K150:K151)</f>
        <v>904977.58</v>
      </c>
      <c r="L149" s="118">
        <f>SUM(L150:L151)</f>
        <v>904417.58</v>
      </c>
      <c r="M149"/>
    </row>
    <row r="150" spans="1:13" ht="23.25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101</v>
      </c>
      <c r="H150" s="54">
        <v>116</v>
      </c>
      <c r="I150" s="123">
        <v>1816638</v>
      </c>
      <c r="J150" s="123">
        <v>495192</v>
      </c>
      <c r="K150" s="123">
        <v>457845.73</v>
      </c>
      <c r="L150" s="123">
        <v>457285.73</v>
      </c>
      <c r="M150"/>
    </row>
    <row r="151" spans="1:13" ht="26.25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102</v>
      </c>
      <c r="H151" s="54">
        <v>117</v>
      </c>
      <c r="I151" s="123">
        <v>2068850</v>
      </c>
      <c r="J151" s="123">
        <v>582810</v>
      </c>
      <c r="K151" s="123">
        <v>447131.85</v>
      </c>
      <c r="L151" s="123">
        <v>447131.85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103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103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103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104</v>
      </c>
      <c r="H155" s="54">
        <v>121</v>
      </c>
      <c r="I155" s="119">
        <f t="shared" ref="I155:L156" si="15">I156</f>
        <v>115950</v>
      </c>
      <c r="J155" s="130">
        <f t="shared" si="15"/>
        <v>85200</v>
      </c>
      <c r="K155" s="119">
        <f t="shared" si="15"/>
        <v>77633.320000000007</v>
      </c>
      <c r="L155" s="118">
        <f t="shared" si="15"/>
        <v>77633.320000000007</v>
      </c>
    </row>
    <row r="156" spans="1:13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104</v>
      </c>
      <c r="H156" s="54">
        <v>122</v>
      </c>
      <c r="I156" s="128">
        <f t="shared" si="15"/>
        <v>115950</v>
      </c>
      <c r="J156" s="136">
        <f t="shared" si="15"/>
        <v>85200</v>
      </c>
      <c r="K156" s="128">
        <f t="shared" si="15"/>
        <v>77633.320000000007</v>
      </c>
      <c r="L156" s="127">
        <f t="shared" si="15"/>
        <v>77633.320000000007</v>
      </c>
    </row>
    <row r="157" spans="1:13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104</v>
      </c>
      <c r="H157" s="54">
        <v>123</v>
      </c>
      <c r="I157" s="119">
        <f>SUM(I158:I159)</f>
        <v>115950</v>
      </c>
      <c r="J157" s="130">
        <f>SUM(J158:J159)</f>
        <v>85200</v>
      </c>
      <c r="K157" s="119">
        <f>SUM(K158:K159)</f>
        <v>77633.320000000007</v>
      </c>
      <c r="L157" s="118">
        <f>SUM(L158:L159)</f>
        <v>77633.320000000007</v>
      </c>
    </row>
    <row r="158" spans="1:13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105</v>
      </c>
      <c r="H158" s="54">
        <v>124</v>
      </c>
      <c r="I158" s="138">
        <v>115950</v>
      </c>
      <c r="J158" s="138">
        <v>85200</v>
      </c>
      <c r="K158" s="138">
        <v>77633.320000000007</v>
      </c>
      <c r="L158" s="138">
        <v>77633.320000000007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106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107</v>
      </c>
      <c r="H160" s="54">
        <v>126</v>
      </c>
      <c r="I160" s="126">
        <f>I161</f>
        <v>8369472</v>
      </c>
      <c r="J160" s="131">
        <f>J161</f>
        <v>1712499</v>
      </c>
      <c r="K160" s="126">
        <f>K161</f>
        <v>726632.06</v>
      </c>
      <c r="L160" s="125">
        <f>L161</f>
        <v>967965.97</v>
      </c>
      <c r="M160"/>
    </row>
    <row r="161" spans="1:13" ht="21.75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107</v>
      </c>
      <c r="H161" s="54">
        <v>127</v>
      </c>
      <c r="I161" s="126">
        <f>I162+I167</f>
        <v>8369472</v>
      </c>
      <c r="J161" s="131">
        <f>J162+J167</f>
        <v>1712499</v>
      </c>
      <c r="K161" s="126">
        <f>K162+K167</f>
        <v>726632.06</v>
      </c>
      <c r="L161" s="125">
        <f>L162+L167</f>
        <v>967965.97</v>
      </c>
      <c r="M161"/>
    </row>
    <row r="162" spans="1:13" ht="27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108</v>
      </c>
      <c r="H162" s="54">
        <v>128</v>
      </c>
      <c r="I162" s="119">
        <f>I163</f>
        <v>6489774</v>
      </c>
      <c r="J162" s="130">
        <f>J163</f>
        <v>1712499</v>
      </c>
      <c r="K162" s="119">
        <f>K163</f>
        <v>726632.06</v>
      </c>
      <c r="L162" s="118">
        <f>L163</f>
        <v>967965.97</v>
      </c>
      <c r="M162"/>
    </row>
    <row r="163" spans="1:13" ht="23.25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108</v>
      </c>
      <c r="H163" s="54">
        <v>129</v>
      </c>
      <c r="I163" s="126">
        <f>SUM(I164:I166)</f>
        <v>6489774</v>
      </c>
      <c r="J163" s="126">
        <f>SUM(J164:J166)</f>
        <v>1712499</v>
      </c>
      <c r="K163" s="126">
        <f>SUM(K164:K166)</f>
        <v>726632.06</v>
      </c>
      <c r="L163" s="126">
        <f>SUM(L164:L166)</f>
        <v>967965.97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109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110</v>
      </c>
      <c r="H165" s="54">
        <v>131</v>
      </c>
      <c r="I165" s="139">
        <v>6489774</v>
      </c>
      <c r="J165" s="139">
        <v>1712499</v>
      </c>
      <c r="K165" s="139">
        <v>726632.06</v>
      </c>
      <c r="L165" s="139">
        <v>967965.97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111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112</v>
      </c>
      <c r="H167" s="54">
        <v>133</v>
      </c>
      <c r="I167" s="119">
        <f t="shared" ref="I167:L168" si="16">I168</f>
        <v>1879698</v>
      </c>
      <c r="J167" s="130">
        <f t="shared" si="16"/>
        <v>0</v>
      </c>
      <c r="K167" s="119">
        <f t="shared" si="16"/>
        <v>0</v>
      </c>
      <c r="L167" s="118">
        <f t="shared" si="16"/>
        <v>0</v>
      </c>
      <c r="M167"/>
    </row>
    <row r="168" spans="1:13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112</v>
      </c>
      <c r="H168" s="54">
        <v>134</v>
      </c>
      <c r="I168" s="119">
        <f t="shared" si="16"/>
        <v>1879698</v>
      </c>
      <c r="J168" s="130">
        <f t="shared" si="16"/>
        <v>0</v>
      </c>
      <c r="K168" s="119">
        <f t="shared" si="16"/>
        <v>0</v>
      </c>
      <c r="L168" s="118">
        <f t="shared" si="16"/>
        <v>0</v>
      </c>
    </row>
    <row r="169" spans="1:13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112</v>
      </c>
      <c r="H169" s="54">
        <v>135</v>
      </c>
      <c r="I169" s="141">
        <v>1879698</v>
      </c>
      <c r="J169" s="124">
        <v>0</v>
      </c>
      <c r="K169" s="124">
        <v>0</v>
      </c>
      <c r="L169" s="124">
        <v>0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113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114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114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114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114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115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116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116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117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118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119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120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121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122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123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124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customHeight="1">
      <c r="A186" s="50">
        <v>3</v>
      </c>
      <c r="B186" s="52"/>
      <c r="C186" s="50"/>
      <c r="D186" s="51"/>
      <c r="E186" s="51"/>
      <c r="F186" s="53"/>
      <c r="G186" s="91" t="s">
        <v>125</v>
      </c>
      <c r="H186" s="54">
        <v>152</v>
      </c>
      <c r="I186" s="118">
        <f>SUM(I187+I240+I305)</f>
        <v>13524424</v>
      </c>
      <c r="J186" s="130">
        <f>SUM(J187+J240+J305)</f>
        <v>1381360</v>
      </c>
      <c r="K186" s="119">
        <f>SUM(K187+K240+K305)</f>
        <v>451254.27</v>
      </c>
      <c r="L186" s="118">
        <f>SUM(L187+L240+L305)</f>
        <v>578116.05000000005</v>
      </c>
      <c r="M186"/>
    </row>
    <row r="187" spans="1:13" ht="34.5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126</v>
      </c>
      <c r="H187" s="54">
        <v>153</v>
      </c>
      <c r="I187" s="118">
        <f>SUM(I188+I211+I218+I230+I234)</f>
        <v>13524424</v>
      </c>
      <c r="J187" s="125">
        <f>SUM(J188+J211+J218+J230+J234)</f>
        <v>1381360</v>
      </c>
      <c r="K187" s="125">
        <f>SUM(K188+K211+K218+K230+K234)</f>
        <v>451254.27</v>
      </c>
      <c r="L187" s="125">
        <f>SUM(L188+L211+L218+L230+L234)</f>
        <v>578116.05000000005</v>
      </c>
      <c r="M187"/>
    </row>
    <row r="188" spans="1:13" ht="30.75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127</v>
      </c>
      <c r="H188" s="54">
        <v>154</v>
      </c>
      <c r="I188" s="125">
        <f>SUM(I189+I192+I197+I203+I208)</f>
        <v>13219924</v>
      </c>
      <c r="J188" s="130">
        <f>SUM(J189+J192+J197+J203+J208)</f>
        <v>1354860</v>
      </c>
      <c r="K188" s="119">
        <f>SUM(K189+K192+K197+K203+K208)</f>
        <v>428108.87</v>
      </c>
      <c r="L188" s="118">
        <f>SUM(L189+L192+L197+L203+L208)</f>
        <v>554970.65</v>
      </c>
      <c r="M188"/>
    </row>
    <row r="189" spans="1:13" ht="33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128</v>
      </c>
      <c r="H189" s="54">
        <v>155</v>
      </c>
      <c r="I189" s="118">
        <f t="shared" ref="I189:L190" si="18">I190</f>
        <v>20000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128</v>
      </c>
      <c r="H190" s="54">
        <v>156</v>
      </c>
      <c r="I190" s="125">
        <f t="shared" si="18"/>
        <v>20000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128</v>
      </c>
      <c r="H191" s="54">
        <v>157</v>
      </c>
      <c r="I191" s="124">
        <v>20000</v>
      </c>
      <c r="J191" s="124">
        <v>0</v>
      </c>
      <c r="K191" s="124">
        <v>0</v>
      </c>
      <c r="L191" s="124">
        <v>0</v>
      </c>
      <c r="M191"/>
    </row>
    <row r="192" spans="1:13" ht="27.75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129</v>
      </c>
      <c r="H192" s="54">
        <v>158</v>
      </c>
      <c r="I192" s="125">
        <f>I193</f>
        <v>12340779</v>
      </c>
      <c r="J192" s="131">
        <f>J193</f>
        <v>1274210</v>
      </c>
      <c r="K192" s="126">
        <f>K193</f>
        <v>358934.77</v>
      </c>
      <c r="L192" s="125">
        <f>L193</f>
        <v>485796.55000000005</v>
      </c>
      <c r="M192"/>
    </row>
    <row r="193" spans="1:13" ht="27.75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129</v>
      </c>
      <c r="H193" s="54">
        <v>159</v>
      </c>
      <c r="I193" s="118">
        <f>SUM(I194:I196)</f>
        <v>12340779</v>
      </c>
      <c r="J193" s="130">
        <f>SUM(J194:J196)</f>
        <v>1274210</v>
      </c>
      <c r="K193" s="119">
        <f>SUM(K194:K196)</f>
        <v>358934.77</v>
      </c>
      <c r="L193" s="118">
        <f>SUM(L194:L196)</f>
        <v>485796.55000000005</v>
      </c>
      <c r="M193"/>
    </row>
    <row r="194" spans="1:13" ht="27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130</v>
      </c>
      <c r="H194" s="54">
        <v>160</v>
      </c>
      <c r="I194" s="122">
        <v>654988</v>
      </c>
      <c r="J194" s="122">
        <v>17500</v>
      </c>
      <c r="K194" s="122">
        <v>6616.54</v>
      </c>
      <c r="L194" s="142">
        <v>6616.54</v>
      </c>
      <c r="M194"/>
    </row>
    <row r="195" spans="1:13" ht="27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131</v>
      </c>
      <c r="H195" s="54">
        <v>161</v>
      </c>
      <c r="I195" s="124">
        <v>3508318</v>
      </c>
      <c r="J195" s="124">
        <v>849000</v>
      </c>
      <c r="K195" s="124">
        <v>221379.69</v>
      </c>
      <c r="L195" s="124">
        <v>221379.69</v>
      </c>
      <c r="M195"/>
    </row>
    <row r="196" spans="1:13" ht="26.25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132</v>
      </c>
      <c r="H196" s="54">
        <v>162</v>
      </c>
      <c r="I196" s="122">
        <v>8177473</v>
      </c>
      <c r="J196" s="122">
        <v>407710</v>
      </c>
      <c r="K196" s="122">
        <v>130938.54</v>
      </c>
      <c r="L196" s="142">
        <v>257800.32000000001</v>
      </c>
      <c r="M196"/>
    </row>
    <row r="197" spans="1:13" ht="27.75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133</v>
      </c>
      <c r="H197" s="54">
        <v>163</v>
      </c>
      <c r="I197" s="118">
        <f>I198</f>
        <v>831445</v>
      </c>
      <c r="J197" s="130">
        <f>J198</f>
        <v>73650</v>
      </c>
      <c r="K197" s="119">
        <f>K198</f>
        <v>65250</v>
      </c>
      <c r="L197" s="118">
        <f>L198</f>
        <v>65250</v>
      </c>
      <c r="M197"/>
    </row>
    <row r="198" spans="1:13" ht="23.25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133</v>
      </c>
      <c r="H198" s="54">
        <v>164</v>
      </c>
      <c r="I198" s="118">
        <f>SUM(I199:I202)</f>
        <v>831445</v>
      </c>
      <c r="J198" s="118">
        <f>SUM(J199:J202)</f>
        <v>73650</v>
      </c>
      <c r="K198" s="118">
        <f>SUM(K199:K202)</f>
        <v>65250</v>
      </c>
      <c r="L198" s="118">
        <f>SUM(L199:L202)</f>
        <v>65250</v>
      </c>
      <c r="M198"/>
    </row>
    <row r="199" spans="1:13" ht="23.25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134</v>
      </c>
      <c r="H199" s="54">
        <v>165</v>
      </c>
      <c r="I199" s="124">
        <v>487000</v>
      </c>
      <c r="J199" s="124">
        <v>50000</v>
      </c>
      <c r="K199" s="124">
        <v>49500</v>
      </c>
      <c r="L199" s="142">
        <v>49500</v>
      </c>
      <c r="M199"/>
    </row>
    <row r="200" spans="1:13" ht="29.25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135</v>
      </c>
      <c r="H200" s="54">
        <v>166</v>
      </c>
      <c r="I200" s="122">
        <v>54300</v>
      </c>
      <c r="J200" s="124">
        <v>0</v>
      </c>
      <c r="K200" s="124">
        <v>0</v>
      </c>
      <c r="L200" s="124">
        <v>0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136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137</v>
      </c>
      <c r="H202" s="54">
        <v>168</v>
      </c>
      <c r="I202" s="143">
        <v>290145</v>
      </c>
      <c r="J202" s="144">
        <v>23650</v>
      </c>
      <c r="K202" s="124">
        <v>15750</v>
      </c>
      <c r="L202" s="124">
        <v>15750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138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138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139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140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141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142</v>
      </c>
      <c r="H208" s="54">
        <v>174</v>
      </c>
      <c r="I208" s="118">
        <f t="shared" ref="I208:L209" si="19">I209</f>
        <v>27700</v>
      </c>
      <c r="J208" s="130">
        <f t="shared" si="19"/>
        <v>7000</v>
      </c>
      <c r="K208" s="119">
        <f t="shared" si="19"/>
        <v>3924.1</v>
      </c>
      <c r="L208" s="118">
        <f t="shared" si="19"/>
        <v>3924.1</v>
      </c>
      <c r="M208"/>
    </row>
    <row r="209" spans="1:16" ht="26.25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142</v>
      </c>
      <c r="H209" s="54">
        <v>175</v>
      </c>
      <c r="I209" s="119">
        <f t="shared" si="19"/>
        <v>27700</v>
      </c>
      <c r="J209" s="119">
        <f t="shared" si="19"/>
        <v>7000</v>
      </c>
      <c r="K209" s="119">
        <f t="shared" si="19"/>
        <v>3924.1</v>
      </c>
      <c r="L209" s="119">
        <f t="shared" si="19"/>
        <v>3924.1</v>
      </c>
      <c r="M209"/>
    </row>
    <row r="210" spans="1:16" ht="27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142</v>
      </c>
      <c r="H210" s="54">
        <v>176</v>
      </c>
      <c r="I210" s="122">
        <v>27700</v>
      </c>
      <c r="J210" s="124">
        <v>7000</v>
      </c>
      <c r="K210" s="124">
        <v>3924.1</v>
      </c>
      <c r="L210" s="124">
        <v>3924.1</v>
      </c>
      <c r="M210"/>
    </row>
    <row r="211" spans="1:16" ht="26.25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143</v>
      </c>
      <c r="H211" s="54">
        <v>177</v>
      </c>
      <c r="I211" s="118">
        <f t="shared" ref="I211:L212" si="20">I212</f>
        <v>304500</v>
      </c>
      <c r="J211" s="132">
        <f t="shared" si="20"/>
        <v>26500</v>
      </c>
      <c r="K211" s="120">
        <f t="shared" si="20"/>
        <v>23145.4</v>
      </c>
      <c r="L211" s="121">
        <f t="shared" si="20"/>
        <v>23145.4</v>
      </c>
      <c r="M211"/>
    </row>
    <row r="212" spans="1:16" ht="25.5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143</v>
      </c>
      <c r="H212" s="54">
        <v>178</v>
      </c>
      <c r="I212" s="125">
        <f t="shared" si="20"/>
        <v>304500</v>
      </c>
      <c r="J212" s="130">
        <f t="shared" si="20"/>
        <v>26500</v>
      </c>
      <c r="K212" s="119">
        <f t="shared" si="20"/>
        <v>23145.4</v>
      </c>
      <c r="L212" s="118">
        <f t="shared" si="20"/>
        <v>23145.4</v>
      </c>
      <c r="M212"/>
    </row>
    <row r="213" spans="1:16" ht="26.25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143</v>
      </c>
      <c r="H213" s="54">
        <v>179</v>
      </c>
      <c r="I213" s="118">
        <f>SUM(I214:I217)</f>
        <v>304500</v>
      </c>
      <c r="J213" s="131">
        <f>SUM(J214:J217)</f>
        <v>26500</v>
      </c>
      <c r="K213" s="126">
        <f>SUM(K214:K217)</f>
        <v>23145.4</v>
      </c>
      <c r="L213" s="125">
        <f>SUM(L214:L217)</f>
        <v>23145.4</v>
      </c>
      <c r="M213"/>
    </row>
    <row r="214" spans="1:16" ht="41.25" hidden="1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144</v>
      </c>
      <c r="H214" s="54">
        <v>180</v>
      </c>
      <c r="I214" s="124">
        <v>0</v>
      </c>
      <c r="J214" s="124">
        <v>0</v>
      </c>
      <c r="K214" s="124">
        <v>0</v>
      </c>
      <c r="L214" s="124">
        <v>0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145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146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147</v>
      </c>
      <c r="H217" s="54">
        <v>183</v>
      </c>
      <c r="I217" s="124">
        <v>304500</v>
      </c>
      <c r="J217" s="124">
        <v>26500</v>
      </c>
      <c r="K217" s="124">
        <v>23145.4</v>
      </c>
      <c r="L217" s="142">
        <v>23145.4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148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149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149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149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150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150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151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152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153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154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155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150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156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156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157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157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158</v>
      </c>
      <c r="H234" s="54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158</v>
      </c>
      <c r="H235" s="54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158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159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160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161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hidden="1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162</v>
      </c>
      <c r="H240" s="54">
        <v>206</v>
      </c>
      <c r="I240" s="118">
        <f>SUM(I241+I273)</f>
        <v>0</v>
      </c>
      <c r="J240" s="130">
        <f>SUM(J241+J273)</f>
        <v>0</v>
      </c>
      <c r="K240" s="119">
        <f>SUM(K241+K273)</f>
        <v>0</v>
      </c>
      <c r="L240" s="119">
        <f>SUM(L241+L273)</f>
        <v>0</v>
      </c>
      <c r="M240"/>
    </row>
    <row r="241" spans="1:13" ht="26.25" hidden="1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163</v>
      </c>
      <c r="H241" s="54">
        <v>207</v>
      </c>
      <c r="I241" s="127">
        <f>SUM(I242+I251+I255+I259+I263+I266+I269)</f>
        <v>0</v>
      </c>
      <c r="J241" s="136">
        <f>SUM(J242+J251+J255+J259+J263+J266+J269)</f>
        <v>0</v>
      </c>
      <c r="K241" s="128">
        <f>SUM(K242+K251+K255+K259+K263+K266+K269)</f>
        <v>0</v>
      </c>
      <c r="L241" s="128">
        <f>SUM(L242+L251+L255+L259+L263+L266+L269)</f>
        <v>0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164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165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165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166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167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168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169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170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171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172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172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173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174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175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175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176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177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178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178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179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180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 hidden="1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181</v>
      </c>
      <c r="H263" s="54">
        <v>229</v>
      </c>
      <c r="I263" s="118">
        <f t="shared" ref="I263:L264" si="25">I264</f>
        <v>0</v>
      </c>
      <c r="J263" s="130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181</v>
      </c>
      <c r="H264" s="54">
        <v>230</v>
      </c>
      <c r="I264" s="119">
        <f t="shared" si="25"/>
        <v>0</v>
      </c>
      <c r="J264" s="130">
        <f t="shared" si="25"/>
        <v>0</v>
      </c>
      <c r="K264" s="119">
        <f t="shared" si="25"/>
        <v>0</v>
      </c>
      <c r="L264" s="119">
        <f t="shared" si="25"/>
        <v>0</v>
      </c>
      <c r="M264"/>
    </row>
    <row r="265" spans="1:13" hidden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181</v>
      </c>
      <c r="H265" s="54">
        <v>231</v>
      </c>
      <c r="I265" s="142">
        <v>0</v>
      </c>
      <c r="J265" s="142">
        <v>0</v>
      </c>
      <c r="K265" s="142">
        <v>0</v>
      </c>
      <c r="L265" s="142">
        <v>0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182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182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182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183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183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184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185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186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187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165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165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188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167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168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169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170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189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190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190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191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192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193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193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194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195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196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196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197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198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199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199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199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182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182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182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183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183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184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185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200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201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187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165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165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188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167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168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169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170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189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202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202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203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204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205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205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206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207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208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208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209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210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211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211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212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182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182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182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213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213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214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215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216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164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164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165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188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167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168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169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170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189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202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202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203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204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205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205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206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207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208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208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209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217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211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211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211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182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182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182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213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213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214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215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218</v>
      </c>
      <c r="H370" s="54">
        <v>336</v>
      </c>
      <c r="I370" s="133">
        <f>SUM(I35+I186)</f>
        <v>44332057</v>
      </c>
      <c r="J370" s="133">
        <f>SUM(J35+J186)</f>
        <v>8836855</v>
      </c>
      <c r="K370" s="133">
        <f>SUM(K35+K186)</f>
        <v>5647906.9399999995</v>
      </c>
      <c r="L370" s="133">
        <f>SUM(L35+L186)</f>
        <v>6025144.9799999995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77" t="s">
        <v>219</v>
      </c>
      <c r="B372" s="177"/>
      <c r="C372" s="177"/>
      <c r="D372" s="177"/>
      <c r="E372" s="177"/>
      <c r="F372" s="177"/>
      <c r="G372" s="177"/>
      <c r="H372" s="22"/>
      <c r="I372" s="112"/>
      <c r="J372" s="175" t="s">
        <v>220</v>
      </c>
      <c r="K372" s="175"/>
      <c r="L372" s="175"/>
    </row>
    <row r="373" spans="1:13" ht="18.75" customHeight="1">
      <c r="A373" s="113"/>
      <c r="B373" s="113"/>
      <c r="C373" s="113"/>
      <c r="D373" s="178" t="s">
        <v>221</v>
      </c>
      <c r="E373" s="178"/>
      <c r="F373" s="178"/>
      <c r="G373" s="178"/>
      <c r="H373"/>
      <c r="I373" s="114" t="s">
        <v>222</v>
      </c>
      <c r="K373" s="158" t="s">
        <v>223</v>
      </c>
      <c r="L373" s="158"/>
    </row>
    <row r="374" spans="1:13" ht="12.75" customHeight="1">
      <c r="I374" s="115"/>
      <c r="K374" s="115"/>
      <c r="L374" s="115"/>
    </row>
    <row r="375" spans="1:13" ht="15.75" customHeight="1">
      <c r="A375" s="177" t="s">
        <v>224</v>
      </c>
      <c r="B375" s="177"/>
      <c r="C375" s="177"/>
      <c r="D375" s="177"/>
      <c r="E375" s="177"/>
      <c r="F375" s="177"/>
      <c r="G375" s="177"/>
      <c r="I375" s="115"/>
      <c r="J375" s="176" t="s">
        <v>225</v>
      </c>
      <c r="K375" s="176"/>
      <c r="L375" s="176"/>
    </row>
    <row r="376" spans="1:13" ht="33.75" customHeight="1">
      <c r="D376" s="159" t="s">
        <v>226</v>
      </c>
      <c r="E376" s="160"/>
      <c r="F376" s="160"/>
      <c r="G376" s="160"/>
      <c r="H376" s="116"/>
      <c r="I376" s="117" t="s">
        <v>222</v>
      </c>
      <c r="K376" s="158" t="s">
        <v>223</v>
      </c>
      <c r="L376" s="158"/>
    </row>
    <row r="377" spans="1:13" ht="7.5" customHeight="1"/>
    <row r="378" spans="1:13" ht="8.25" customHeight="1">
      <c r="H378" s="1" t="s">
        <v>227</v>
      </c>
    </row>
  </sheetData>
  <mergeCells count="32"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Roma Momkuvienė</cp:lastModifiedBy>
  <dcterms:created xsi:type="dcterms:W3CDTF">2024-03-04T09:28:51Z</dcterms:created>
  <dcterms:modified xsi:type="dcterms:W3CDTF">2025-04-14T13:31:03Z</dcterms:modified>
  <cp:category/>
</cp:coreProperties>
</file>