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C6FBA439-9EB7-483C-AC5D-F40011AAAB1B}" xr6:coauthVersionLast="47" xr6:coauthVersionMax="47" xr10:uidLastSave="{00000000-0000-0000-0000-000000000000}"/>
  <bookViews>
    <workbookView xWindow="-120" yWindow="-120" windowWidth="29040" windowHeight="15720" xr2:uid="{475CD3CC-E17B-475A-8D6B-A7C149195583}"/>
  </bookViews>
  <sheets>
    <sheet name="2024 IV ketv. " sheetId="2" r:id="rId1"/>
  </sheets>
  <definedNames>
    <definedName name="_xlnm._FilterDatabase" localSheetId="0" hidden="1">'2024 IV ketv. '!$B$3:$Q$20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" l="1"/>
  <c r="K20" i="2"/>
  <c r="J20" i="2"/>
  <c r="H20" i="2"/>
  <c r="G20" i="2"/>
  <c r="F20" i="2"/>
  <c r="N18" i="2"/>
  <c r="M18" i="2"/>
  <c r="N17" i="2"/>
  <c r="M17" i="2"/>
  <c r="N16" i="2"/>
  <c r="M16" i="2"/>
  <c r="M15" i="2"/>
  <c r="I15" i="2"/>
  <c r="I20" i="2" s="1"/>
  <c r="N14" i="2"/>
  <c r="M14" i="2"/>
  <c r="N13" i="2"/>
  <c r="M13" i="2"/>
  <c r="N10" i="2"/>
  <c r="M10" i="2"/>
  <c r="N9" i="2"/>
  <c r="M9" i="2"/>
  <c r="N8" i="2"/>
  <c r="M8" i="2"/>
  <c r="N7" i="2"/>
  <c r="M7" i="2"/>
  <c r="N6" i="2"/>
  <c r="M6" i="2"/>
  <c r="N5" i="2"/>
  <c r="M5" i="2"/>
  <c r="M20" i="2" s="1"/>
  <c r="N20" i="2" l="1"/>
  <c r="N15" i="2"/>
</calcChain>
</file>

<file path=xl/sharedStrings.xml><?xml version="1.0" encoding="utf-8"?>
<sst xmlns="http://schemas.openxmlformats.org/spreadsheetml/2006/main" count="62" uniqueCount="54">
  <si>
    <t>1 priedas</t>
  </si>
  <si>
    <t>Eilės Nr.</t>
  </si>
  <si>
    <t>Finansuojanti institucija</t>
  </si>
  <si>
    <t>Projektas</t>
  </si>
  <si>
    <t>Priemonė</t>
  </si>
  <si>
    <t>Likutis 2023-12-31 E</t>
  </si>
  <si>
    <t>Likutis 2023-12-31 VA</t>
  </si>
  <si>
    <t>Gauta E</t>
  </si>
  <si>
    <t>Gauta VA</t>
  </si>
  <si>
    <t>Kasinės E</t>
  </si>
  <si>
    <t>Kasinės VA</t>
  </si>
  <si>
    <t>Grąžinta EB sk.</t>
  </si>
  <si>
    <t>Likutis 2024-12-31 E</t>
  </si>
  <si>
    <t>Likutis 2024-12-31 VA</t>
  </si>
  <si>
    <t>ANTA</t>
  </si>
  <si>
    <t>Perėjimas nuo institucinės globos prie bendruomeninių paslaugų Sostinės regione, Vidurio ir Vakarų Lietuvos regione</t>
  </si>
  <si>
    <t>4.2.2.2</t>
  </si>
  <si>
    <t>ESFA</t>
  </si>
  <si>
    <t xml:space="preserve">Karjeros specialistų tinklo vystymas                                       </t>
  </si>
  <si>
    <t>1.2.1.22</t>
  </si>
  <si>
    <t xml:space="preserve">Tūkstantmečio mokyklų programa    </t>
  </si>
  <si>
    <t>1.2.1.23</t>
  </si>
  <si>
    <t xml:space="preserve">Materialinio nepritekliaus mažinimo programa         </t>
  </si>
  <si>
    <t>1.3.1.3</t>
  </si>
  <si>
    <t xml:space="preserve">Ankstyvojo ugdymo užtikrinimas vaikams iš socialinę riziką patiriančių šeimų   </t>
  </si>
  <si>
    <t xml:space="preserve">1.2.1.21 </t>
  </si>
  <si>
    <t>EM</t>
  </si>
  <si>
    <t xml:space="preserve">Kretingos miesto gatvių apšvietimo sistemos modernizavimas II etapas     </t>
  </si>
  <si>
    <t>3.1.2.3</t>
  </si>
  <si>
    <t>LNKC</t>
  </si>
  <si>
    <t xml:space="preserve">Patirtų Dainų šventės dalyvių vežimo autobusais į Vilniuje vykstančių Dainų šventės renginių ir repeticijų vietas ir iš jų išlaidų kompensavimas </t>
  </si>
  <si>
    <t>1.2.2.9</t>
  </si>
  <si>
    <t>NMA</t>
  </si>
  <si>
    <t>Senosios Įpilties (Titvydiškės) ir Grūšlaukės tvenkinių hidrotechninių statinių ir melioracijos sistemų atnaujinimas</t>
  </si>
  <si>
    <t>4.2.3.12</t>
  </si>
  <si>
    <t xml:space="preserve">Darbėnų tvenkinio hidrotechninio statinio ir melioracijos sistemos atnaujinimas   </t>
  </si>
  <si>
    <t xml:space="preserve">Tūbausių tvenkinio hidrotechninio statinio ir melioracijos sistemos atnaujinimas     </t>
  </si>
  <si>
    <t>NSA</t>
  </si>
  <si>
    <t xml:space="preserve">Kretingos miesto stadiono rekonstravimas, pritaikant jį bendruomenės poreikiams                     </t>
  </si>
  <si>
    <t>1.1.4.8</t>
  </si>
  <si>
    <t>SADM</t>
  </si>
  <si>
    <t>Pabėgėlių iš Ukrainos priėmimas ir ankstyva integracija</t>
  </si>
  <si>
    <t xml:space="preserve">4.2.3.16    </t>
  </si>
  <si>
    <t>Vaikų dienos centrų tinklo plėtra Kretingos raj.</t>
  </si>
  <si>
    <t>1.3.1.34</t>
  </si>
  <si>
    <t>VRM</t>
  </si>
  <si>
    <t>LEAN  "Paslaugų teikimo gyventojams kokybės gerinimas Klaipėdos regiono savivaldybėse</t>
  </si>
  <si>
    <t>4.1.3.8</t>
  </si>
  <si>
    <t>South Baltic horse tourism</t>
  </si>
  <si>
    <t>Pietų Baltijos žirgų turizmas</t>
  </si>
  <si>
    <t>Iš viso:</t>
  </si>
  <si>
    <t>Paruošė  Buhalterinės apskaitos skyriaus vedėjos pavaduotoja  Roma Momkuvienė</t>
  </si>
  <si>
    <t>Kretingos rajono savivaldybės administracijos  tiesiogiai gautos europinių projektų finansavimo lėšos per 2024 metus</t>
  </si>
  <si>
    <t>3.1.6.7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</si>
</sst>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4"/>
      <color theme="1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sz val="18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1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wrapText="1"/>
    </xf>
    <xf numFmtId="2" fontId="3" fillId="2" borderId="2" xfId="0" applyNumberFormat="1" applyFont="1" applyFill="1" applyBorder="1"/>
    <xf numFmtId="2" fontId="3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wrapText="1"/>
    </xf>
    <xf numFmtId="0" fontId="3" fillId="2" borderId="2" xfId="0" applyFont="1" applyFill="1" applyBorder="1"/>
    <xf numFmtId="0" fontId="3" fillId="2" borderId="1" xfId="0" applyFont="1" applyFill="1" applyBorder="1"/>
    <xf numFmtId="0" fontId="3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/>
    <xf numFmtId="2" fontId="4" fillId="2" borderId="1" xfId="0" applyNumberFormat="1" applyFont="1" applyFill="1" applyBorder="1"/>
    <xf numFmtId="2" fontId="4" fillId="2" borderId="3" xfId="0" applyNumberFormat="1" applyFont="1" applyFill="1" applyBorder="1"/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/>
    <xf numFmtId="2" fontId="4" fillId="2" borderId="5" xfId="0" applyNumberFormat="1" applyFont="1" applyFill="1" applyBorder="1"/>
    <xf numFmtId="2" fontId="4" fillId="2" borderId="4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wrapText="1"/>
    </xf>
    <xf numFmtId="2" fontId="4" fillId="2" borderId="6" xfId="0" applyNumberFormat="1" applyFont="1" applyFill="1" applyBorder="1"/>
    <xf numFmtId="0" fontId="2" fillId="2" borderId="3" xfId="0" applyFont="1" applyFill="1" applyBorder="1" applyAlignment="1">
      <alignment vertical="top"/>
    </xf>
    <xf numFmtId="2" fontId="3" fillId="2" borderId="3" xfId="0" applyNumberFormat="1" applyFont="1" applyFill="1" applyBorder="1"/>
    <xf numFmtId="0" fontId="1" fillId="2" borderId="0" xfId="0" applyFont="1" applyFill="1" applyAlignment="1">
      <alignment wrapText="1"/>
    </xf>
    <xf numFmtId="0" fontId="6" fillId="2" borderId="0" xfId="0" applyFont="1" applyFill="1"/>
    <xf numFmtId="2" fontId="1" fillId="2" borderId="0" xfId="0" applyNumberFormat="1" applyFont="1" applyFill="1"/>
    <xf numFmtId="0" fontId="3" fillId="2" borderId="0" xfId="0" applyFont="1" applyFill="1" applyAlignment="1">
      <alignment wrapText="1"/>
    </xf>
    <xf numFmtId="2" fontId="6" fillId="2" borderId="0" xfId="0" applyNumberFormat="1" applyFont="1" applyFill="1"/>
    <xf numFmtId="0" fontId="2" fillId="2" borderId="0" xfId="0" applyFont="1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936C-5662-4643-BD8C-E95E4F5639D9}">
  <dimension ref="B1:Q24"/>
  <sheetViews>
    <sheetView tabSelected="1" view="pageBreakPreview" zoomScaleNormal="100" zoomScaleSheetLayoutView="100" workbookViewId="0">
      <selection activeCell="F7" sqref="F7"/>
    </sheetView>
  </sheetViews>
  <sheetFormatPr defaultColWidth="9.140625" defaultRowHeight="18.75" x14ac:dyDescent="0.3"/>
  <cols>
    <col min="1" max="1" width="9.140625" style="2"/>
    <col min="2" max="2" width="9.7109375" style="1" customWidth="1"/>
    <col min="3" max="3" width="16.42578125" style="2" customWidth="1"/>
    <col min="4" max="4" width="86" style="2" customWidth="1"/>
    <col min="5" max="5" width="18.85546875" style="2" bestFit="1" customWidth="1"/>
    <col min="6" max="7" width="28.7109375" style="2" customWidth="1"/>
    <col min="8" max="8" width="21" style="2" bestFit="1" customWidth="1"/>
    <col min="9" max="9" width="19" style="2" bestFit="1" customWidth="1"/>
    <col min="10" max="10" width="26.5703125" style="2" customWidth="1"/>
    <col min="11" max="11" width="26" style="2" customWidth="1"/>
    <col min="12" max="12" width="30.28515625" style="2" customWidth="1"/>
    <col min="13" max="13" width="31.5703125" style="2" customWidth="1"/>
    <col min="14" max="14" width="33.7109375" style="2" customWidth="1"/>
    <col min="15" max="16384" width="9.140625" style="2"/>
  </cols>
  <sheetData>
    <row r="1" spans="2:14" x14ac:dyDescent="0.3">
      <c r="N1" s="2" t="s">
        <v>0</v>
      </c>
    </row>
    <row r="2" spans="2:14" ht="26.25" x14ac:dyDescent="0.3">
      <c r="B2" s="43" t="s">
        <v>52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3"/>
    </row>
    <row r="3" spans="2:14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4" ht="105" x14ac:dyDescent="0.4">
      <c r="B4" s="6" t="s">
        <v>1</v>
      </c>
      <c r="C4" s="7" t="s">
        <v>2</v>
      </c>
      <c r="D4" s="8" t="s">
        <v>3</v>
      </c>
      <c r="E4" s="9" t="s">
        <v>4</v>
      </c>
      <c r="F4" s="10" t="s">
        <v>5</v>
      </c>
      <c r="G4" s="11" t="s">
        <v>6</v>
      </c>
      <c r="H4" s="8" t="s">
        <v>7</v>
      </c>
      <c r="I4" s="9" t="s">
        <v>8</v>
      </c>
      <c r="J4" s="8" t="s">
        <v>9</v>
      </c>
      <c r="K4" s="9" t="s">
        <v>10</v>
      </c>
      <c r="L4" s="12" t="s">
        <v>11</v>
      </c>
      <c r="M4" s="7" t="s">
        <v>12</v>
      </c>
      <c r="N4" s="7" t="s">
        <v>13</v>
      </c>
    </row>
    <row r="5" spans="2:14" ht="78.75" x14ac:dyDescent="0.4">
      <c r="B5" s="13">
        <v>1</v>
      </c>
      <c r="C5" s="14" t="s">
        <v>14</v>
      </c>
      <c r="D5" s="15" t="s">
        <v>15</v>
      </c>
      <c r="E5" s="9" t="s">
        <v>16</v>
      </c>
      <c r="F5" s="10"/>
      <c r="G5" s="11"/>
      <c r="H5" s="16">
        <v>16150</v>
      </c>
      <c r="I5" s="17">
        <v>2850</v>
      </c>
      <c r="J5" s="8">
        <v>8373.93</v>
      </c>
      <c r="K5" s="9"/>
      <c r="L5" s="12"/>
      <c r="M5" s="20">
        <f t="shared" ref="M5:M17" si="0">SUM(F5+H5-J5)-L5</f>
        <v>7776.07</v>
      </c>
      <c r="N5" s="17">
        <f t="shared" ref="N5:N18" si="1">SUM(G5+I5-K5)</f>
        <v>2850</v>
      </c>
    </row>
    <row r="6" spans="2:14" ht="26.25" x14ac:dyDescent="0.4">
      <c r="B6" s="18">
        <v>2</v>
      </c>
      <c r="C6" s="19" t="s">
        <v>17</v>
      </c>
      <c r="D6" s="8" t="s">
        <v>18</v>
      </c>
      <c r="E6" s="9" t="s">
        <v>19</v>
      </c>
      <c r="F6" s="20">
        <v>0</v>
      </c>
      <c r="G6" s="17">
        <v>0</v>
      </c>
      <c r="H6" s="16">
        <v>14507.19</v>
      </c>
      <c r="I6" s="9"/>
      <c r="J6" s="16">
        <v>14507.19</v>
      </c>
      <c r="K6" s="9"/>
      <c r="L6" s="12"/>
      <c r="M6" s="20">
        <f t="shared" si="0"/>
        <v>0</v>
      </c>
      <c r="N6" s="17">
        <f t="shared" si="1"/>
        <v>0</v>
      </c>
    </row>
    <row r="7" spans="2:14" ht="26.25" x14ac:dyDescent="0.4">
      <c r="B7" s="13">
        <v>3</v>
      </c>
      <c r="C7" s="19" t="s">
        <v>17</v>
      </c>
      <c r="D7" s="8" t="s">
        <v>20</v>
      </c>
      <c r="E7" s="9" t="s">
        <v>21</v>
      </c>
      <c r="F7" s="20">
        <v>459906</v>
      </c>
      <c r="G7" s="17">
        <v>0</v>
      </c>
      <c r="H7" s="16">
        <v>968334.95</v>
      </c>
      <c r="I7" s="9">
        <v>13006.44</v>
      </c>
      <c r="J7" s="16">
        <v>1369041.61</v>
      </c>
      <c r="K7" s="9"/>
      <c r="L7" s="12"/>
      <c r="M7" s="20">
        <f t="shared" si="0"/>
        <v>59199.339999999851</v>
      </c>
      <c r="N7" s="17">
        <f t="shared" si="1"/>
        <v>13006.44</v>
      </c>
    </row>
    <row r="8" spans="2:14" ht="26.25" x14ac:dyDescent="0.4">
      <c r="B8" s="18">
        <v>4</v>
      </c>
      <c r="C8" s="19" t="s">
        <v>17</v>
      </c>
      <c r="D8" s="8" t="s">
        <v>22</v>
      </c>
      <c r="E8" s="9" t="s">
        <v>23</v>
      </c>
      <c r="F8" s="20"/>
      <c r="G8" s="17"/>
      <c r="H8" s="16">
        <v>7970.4</v>
      </c>
      <c r="I8" s="9">
        <v>885.6</v>
      </c>
      <c r="J8" s="16">
        <v>7957.28</v>
      </c>
      <c r="K8" s="9">
        <v>884.14</v>
      </c>
      <c r="L8" s="12"/>
      <c r="M8" s="20">
        <f t="shared" si="0"/>
        <v>13.119999999999891</v>
      </c>
      <c r="N8" s="17">
        <f t="shared" si="1"/>
        <v>1.4600000000000364</v>
      </c>
    </row>
    <row r="9" spans="2:14" ht="52.5" x14ac:dyDescent="0.4">
      <c r="B9" s="13">
        <v>5</v>
      </c>
      <c r="C9" s="19" t="s">
        <v>17</v>
      </c>
      <c r="D9" s="15" t="s">
        <v>24</v>
      </c>
      <c r="E9" s="9" t="s">
        <v>25</v>
      </c>
      <c r="F9" s="20"/>
      <c r="G9" s="17"/>
      <c r="H9" s="16">
        <v>22622.14</v>
      </c>
      <c r="I9" s="9">
        <v>3992.14</v>
      </c>
      <c r="J9" s="16">
        <v>15736.65</v>
      </c>
      <c r="K9" s="9">
        <v>2777.06</v>
      </c>
      <c r="L9" s="12"/>
      <c r="M9" s="20">
        <f t="shared" si="0"/>
        <v>6885.49</v>
      </c>
      <c r="N9" s="17">
        <f t="shared" si="1"/>
        <v>1215.08</v>
      </c>
    </row>
    <row r="10" spans="2:14" ht="52.5" x14ac:dyDescent="0.4">
      <c r="B10" s="18">
        <v>6</v>
      </c>
      <c r="C10" s="14" t="s">
        <v>26</v>
      </c>
      <c r="D10" s="15" t="s">
        <v>27</v>
      </c>
      <c r="E10" s="9" t="s">
        <v>28</v>
      </c>
      <c r="F10" s="20">
        <v>0</v>
      </c>
      <c r="G10" s="17">
        <v>0</v>
      </c>
      <c r="H10" s="21">
        <v>13410.76</v>
      </c>
      <c r="I10" s="22"/>
      <c r="J10" s="21"/>
      <c r="K10" s="22"/>
      <c r="L10" s="23">
        <v>13410.76</v>
      </c>
      <c r="M10" s="20">
        <f t="shared" si="0"/>
        <v>0</v>
      </c>
      <c r="N10" s="17">
        <f t="shared" si="1"/>
        <v>0</v>
      </c>
    </row>
    <row r="11" spans="2:14" ht="78.75" x14ac:dyDescent="0.4">
      <c r="B11" s="13">
        <v>7</v>
      </c>
      <c r="C11" s="24" t="s">
        <v>29</v>
      </c>
      <c r="D11" s="25" t="s">
        <v>30</v>
      </c>
      <c r="E11" s="9" t="s">
        <v>31</v>
      </c>
      <c r="F11" s="20"/>
      <c r="G11" s="17"/>
      <c r="H11" s="26"/>
      <c r="I11" s="27">
        <v>10138.76</v>
      </c>
      <c r="J11" s="26"/>
      <c r="K11" s="27">
        <v>10138.76</v>
      </c>
      <c r="L11" s="28"/>
      <c r="M11" s="20">
        <v>0</v>
      </c>
      <c r="N11" s="17">
        <v>0</v>
      </c>
    </row>
    <row r="12" spans="2:14" ht="78.75" x14ac:dyDescent="0.4">
      <c r="B12" s="18">
        <v>8</v>
      </c>
      <c r="C12" s="24" t="s">
        <v>32</v>
      </c>
      <c r="D12" s="15" t="s">
        <v>33</v>
      </c>
      <c r="E12" s="9" t="s">
        <v>34</v>
      </c>
      <c r="F12" s="20"/>
      <c r="G12" s="17"/>
      <c r="H12" s="26">
        <v>108208.52</v>
      </c>
      <c r="I12" s="27">
        <v>19095.62</v>
      </c>
      <c r="J12" s="26">
        <v>63312.49</v>
      </c>
      <c r="K12" s="27">
        <v>19095.62</v>
      </c>
      <c r="L12" s="28">
        <v>44896.03</v>
      </c>
      <c r="M12" s="20">
        <v>0</v>
      </c>
      <c r="N12" s="17">
        <v>0</v>
      </c>
    </row>
    <row r="13" spans="2:14" ht="52.5" x14ac:dyDescent="0.4">
      <c r="B13" s="13">
        <v>9</v>
      </c>
      <c r="C13" s="24" t="s">
        <v>32</v>
      </c>
      <c r="D13" s="15" t="s">
        <v>35</v>
      </c>
      <c r="E13" s="9" t="s">
        <v>34</v>
      </c>
      <c r="F13" s="20">
        <v>8146.4</v>
      </c>
      <c r="G13" s="17">
        <v>1437.6</v>
      </c>
      <c r="H13" s="26">
        <v>883.52</v>
      </c>
      <c r="I13" s="27">
        <v>155.91999999999999</v>
      </c>
      <c r="J13" s="26">
        <v>8146.4</v>
      </c>
      <c r="K13" s="27">
        <v>1437.6</v>
      </c>
      <c r="L13" s="28"/>
      <c r="M13" s="20">
        <f t="shared" si="0"/>
        <v>883.52000000000044</v>
      </c>
      <c r="N13" s="17">
        <f t="shared" si="1"/>
        <v>155.92000000000007</v>
      </c>
    </row>
    <row r="14" spans="2:14" ht="52.5" x14ac:dyDescent="0.4">
      <c r="B14" s="18">
        <v>10</v>
      </c>
      <c r="C14" s="24" t="s">
        <v>32</v>
      </c>
      <c r="D14" s="15" t="s">
        <v>36</v>
      </c>
      <c r="E14" s="9" t="s">
        <v>34</v>
      </c>
      <c r="F14" s="20">
        <v>7388.92</v>
      </c>
      <c r="G14" s="17">
        <v>1557.6</v>
      </c>
      <c r="H14" s="26">
        <v>163787.76</v>
      </c>
      <c r="I14" s="27">
        <v>28903.72</v>
      </c>
      <c r="J14" s="26">
        <v>171176.68</v>
      </c>
      <c r="K14" s="27">
        <v>30461.32</v>
      </c>
      <c r="L14" s="28"/>
      <c r="M14" s="20">
        <f>SUM(F14+H14-J14)-L14</f>
        <v>2.9103830456733704E-11</v>
      </c>
      <c r="N14" s="17">
        <f t="shared" si="1"/>
        <v>0</v>
      </c>
    </row>
    <row r="15" spans="2:14" ht="52.5" x14ac:dyDescent="0.4">
      <c r="B15" s="13">
        <v>11</v>
      </c>
      <c r="C15" s="29" t="s">
        <v>37</v>
      </c>
      <c r="D15" s="15" t="s">
        <v>38</v>
      </c>
      <c r="E15" s="9" t="s">
        <v>39</v>
      </c>
      <c r="F15" s="20"/>
      <c r="G15" s="17"/>
      <c r="H15" s="26"/>
      <c r="I15" s="27">
        <f>SUM(12301.7+9226.27+165039.13+61654.77)</f>
        <v>248221.87</v>
      </c>
      <c r="J15" s="26"/>
      <c r="K15" s="27">
        <v>248221.87</v>
      </c>
      <c r="L15" s="28"/>
      <c r="M15" s="20">
        <f>SUM(F15+H15-J15)-L15</f>
        <v>0</v>
      </c>
      <c r="N15" s="17">
        <f t="shared" si="1"/>
        <v>0</v>
      </c>
    </row>
    <row r="16" spans="2:14" ht="26.25" x14ac:dyDescent="0.4">
      <c r="B16" s="18">
        <v>12</v>
      </c>
      <c r="C16" s="29" t="s">
        <v>40</v>
      </c>
      <c r="D16" s="9" t="s">
        <v>41</v>
      </c>
      <c r="E16" s="9" t="s">
        <v>42</v>
      </c>
      <c r="F16" s="20"/>
      <c r="G16" s="17"/>
      <c r="H16" s="26">
        <v>3907.53</v>
      </c>
      <c r="I16" s="27"/>
      <c r="J16" s="26">
        <v>3907.53</v>
      </c>
      <c r="K16" s="27"/>
      <c r="L16" s="28"/>
      <c r="M16" s="20">
        <f t="shared" si="0"/>
        <v>0</v>
      </c>
      <c r="N16" s="17">
        <f t="shared" si="1"/>
        <v>0</v>
      </c>
    </row>
    <row r="17" spans="2:17" ht="26.25" x14ac:dyDescent="0.4">
      <c r="B17" s="13">
        <v>13</v>
      </c>
      <c r="C17" s="29" t="s">
        <v>40</v>
      </c>
      <c r="D17" s="30" t="s">
        <v>43</v>
      </c>
      <c r="E17" s="9" t="s">
        <v>44</v>
      </c>
      <c r="F17" s="20">
        <v>214.26</v>
      </c>
      <c r="G17" s="17"/>
      <c r="H17" s="26"/>
      <c r="I17" s="27"/>
      <c r="J17" s="26"/>
      <c r="K17" s="27"/>
      <c r="L17" s="28">
        <v>214.26</v>
      </c>
      <c r="M17" s="20">
        <f t="shared" si="0"/>
        <v>0</v>
      </c>
      <c r="N17" s="17">
        <f t="shared" si="1"/>
        <v>0</v>
      </c>
    </row>
    <row r="18" spans="2:17" ht="52.5" x14ac:dyDescent="0.4">
      <c r="B18" s="18">
        <v>14</v>
      </c>
      <c r="C18" s="24" t="s">
        <v>45</v>
      </c>
      <c r="D18" s="7" t="s">
        <v>46</v>
      </c>
      <c r="E18" s="9" t="s">
        <v>47</v>
      </c>
      <c r="F18" s="20">
        <v>67109.919999999998</v>
      </c>
      <c r="G18" s="17"/>
      <c r="H18" s="31"/>
      <c r="I18" s="32"/>
      <c r="J18" s="31">
        <v>43178.54</v>
      </c>
      <c r="K18" s="32"/>
      <c r="L18" s="28">
        <v>23931.38</v>
      </c>
      <c r="M18" s="20">
        <f>SUM(F18+H18-J18)-L18</f>
        <v>0</v>
      </c>
      <c r="N18" s="17">
        <f t="shared" si="1"/>
        <v>0</v>
      </c>
    </row>
    <row r="19" spans="2:17" ht="57" customHeight="1" x14ac:dyDescent="0.4">
      <c r="B19" s="13">
        <v>15</v>
      </c>
      <c r="C19" s="33" t="s">
        <v>48</v>
      </c>
      <c r="D19" s="15" t="s">
        <v>49</v>
      </c>
      <c r="E19" s="9" t="s">
        <v>53</v>
      </c>
      <c r="F19" s="34">
        <v>8500</v>
      </c>
      <c r="G19" s="17"/>
      <c r="H19" s="27"/>
      <c r="I19" s="28">
        <v>750</v>
      </c>
      <c r="J19" s="27"/>
      <c r="K19" s="35"/>
      <c r="L19" s="28">
        <v>9250</v>
      </c>
      <c r="M19" s="34">
        <v>0</v>
      </c>
      <c r="N19" s="17">
        <v>0</v>
      </c>
    </row>
    <row r="20" spans="2:17" ht="26.25" x14ac:dyDescent="0.4">
      <c r="B20" s="36"/>
      <c r="C20" s="9"/>
      <c r="D20" s="8" t="s">
        <v>50</v>
      </c>
      <c r="E20" s="9"/>
      <c r="F20" s="37">
        <f>SUM(F5:F19)</f>
        <v>551265.5</v>
      </c>
      <c r="G20" s="37">
        <f>SUM(G5:G19)</f>
        <v>2995.2</v>
      </c>
      <c r="H20" s="37">
        <f>SUM(H5:H19)</f>
        <v>1319782.77</v>
      </c>
      <c r="I20" s="37">
        <f t="shared" ref="I20:N20" si="2">SUM(I5:I19)</f>
        <v>328000.07</v>
      </c>
      <c r="J20" s="37">
        <f t="shared" si="2"/>
        <v>1705338.3</v>
      </c>
      <c r="K20" s="37">
        <f t="shared" si="2"/>
        <v>313016.37</v>
      </c>
      <c r="L20" s="37">
        <f t="shared" si="2"/>
        <v>91702.430000000008</v>
      </c>
      <c r="M20" s="37">
        <f t="shared" si="2"/>
        <v>74757.539999999892</v>
      </c>
      <c r="N20" s="17">
        <f t="shared" si="2"/>
        <v>17228.900000000001</v>
      </c>
    </row>
    <row r="21" spans="2:17" x14ac:dyDescent="0.3">
      <c r="C21" s="38"/>
      <c r="D21" s="38"/>
      <c r="H21" s="39"/>
      <c r="I21" s="39"/>
      <c r="J21" s="39"/>
      <c r="K21" s="39"/>
      <c r="L21" s="39"/>
      <c r="N21" s="40"/>
      <c r="Q21" s="40"/>
    </row>
    <row r="22" spans="2:17" ht="46.5" x14ac:dyDescent="0.35">
      <c r="C22" s="38"/>
      <c r="D22" s="41" t="s">
        <v>51</v>
      </c>
      <c r="H22" s="42"/>
      <c r="I22" s="42"/>
      <c r="J22" s="42"/>
      <c r="K22" s="42"/>
      <c r="L22" s="42"/>
      <c r="M22" s="40"/>
      <c r="N22" s="40"/>
    </row>
    <row r="23" spans="2:17" x14ac:dyDescent="0.3">
      <c r="H23" s="39"/>
      <c r="I23" s="39"/>
      <c r="J23" s="39"/>
      <c r="K23" s="39"/>
      <c r="L23" s="39"/>
    </row>
    <row r="24" spans="2:17" x14ac:dyDescent="0.3">
      <c r="H24" s="39"/>
      <c r="I24" s="39"/>
      <c r="J24" s="39"/>
      <c r="K24" s="39"/>
      <c r="L24" s="39"/>
    </row>
  </sheetData>
  <mergeCells count="1">
    <mergeCell ref="B2:L2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 IV ketv.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cp:lastPrinted>2025-01-02T13:49:50Z</cp:lastPrinted>
  <dcterms:created xsi:type="dcterms:W3CDTF">2025-01-02T13:46:21Z</dcterms:created>
  <dcterms:modified xsi:type="dcterms:W3CDTF">2025-01-27T14:22:21Z</dcterms:modified>
</cp:coreProperties>
</file>